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Victor 1\Municipio de Pangua\LOTAIP\LOTAIP GAD PANGUA 2024\Febrero 2024\Financiero febrero 2024\"/>
    </mc:Choice>
  </mc:AlternateContent>
  <xr:revisionPtr revIDLastSave="0" documentId="13_ncr:1_{50F06695-7CEB-4F8F-A5E0-5B4EAC39BD2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datos'!$A$1:$N$50</definedName>
  </definedName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K4" i="2" l="1"/>
  <c r="L4" i="2" s="1"/>
  <c r="L5" i="2"/>
  <c r="L7" i="2"/>
  <c r="L10" i="2"/>
  <c r="L11" i="2"/>
  <c r="L13" i="2"/>
  <c r="L15" i="2"/>
  <c r="L16" i="2"/>
  <c r="L17" i="2"/>
  <c r="L19" i="2"/>
  <c r="L20" i="2"/>
  <c r="L22" i="2"/>
  <c r="L23" i="2"/>
  <c r="L24" i="2"/>
  <c r="L25" i="2"/>
  <c r="L26" i="2"/>
  <c r="L27" i="2"/>
  <c r="L28" i="2"/>
  <c r="L30" i="2"/>
  <c r="L31" i="2"/>
  <c r="L32" i="2"/>
  <c r="L34" i="2"/>
  <c r="L36" i="2"/>
  <c r="L39" i="2"/>
  <c r="L40" i="2"/>
  <c r="L41" i="2"/>
  <c r="L43" i="2"/>
  <c r="L44" i="2"/>
  <c r="L46" i="2"/>
  <c r="L47" i="2"/>
  <c r="L49" i="2"/>
  <c r="K3" i="2"/>
  <c r="L3" i="2" s="1"/>
  <c r="K5" i="2"/>
  <c r="K6" i="2"/>
  <c r="L6" i="2" s="1"/>
  <c r="K7" i="2"/>
  <c r="K8" i="2"/>
  <c r="L8" i="2" s="1"/>
  <c r="K9" i="2"/>
  <c r="L9" i="2" s="1"/>
  <c r="K10" i="2"/>
  <c r="K11" i="2"/>
  <c r="K12" i="2"/>
  <c r="L12" i="2" s="1"/>
  <c r="K13" i="2"/>
  <c r="K14" i="2"/>
  <c r="L14" i="2" s="1"/>
  <c r="K15" i="2"/>
  <c r="K16" i="2"/>
  <c r="K17" i="2"/>
  <c r="K18" i="2"/>
  <c r="L18" i="2" s="1"/>
  <c r="K19" i="2"/>
  <c r="K20" i="2"/>
  <c r="K21" i="2"/>
  <c r="L21" i="2" s="1"/>
  <c r="K22" i="2"/>
  <c r="K23" i="2"/>
  <c r="K24" i="2"/>
  <c r="K25" i="2"/>
  <c r="K26" i="2"/>
  <c r="K27" i="2"/>
  <c r="K28" i="2"/>
  <c r="K29" i="2"/>
  <c r="L29" i="2" s="1"/>
  <c r="K30" i="2"/>
  <c r="K31" i="2"/>
  <c r="K32" i="2"/>
  <c r="K33" i="2"/>
  <c r="L33" i="2" s="1"/>
  <c r="K34" i="2"/>
  <c r="K35" i="2"/>
  <c r="L35" i="2" s="1"/>
  <c r="K36" i="2"/>
  <c r="K37" i="2"/>
  <c r="L37" i="2" s="1"/>
  <c r="K38" i="2"/>
  <c r="L38" i="2" s="1"/>
  <c r="K39" i="2"/>
  <c r="K40" i="2"/>
  <c r="K41" i="2"/>
  <c r="K42" i="2"/>
  <c r="L42" i="2" s="1"/>
  <c r="K43" i="2"/>
  <c r="K44" i="2"/>
  <c r="K45" i="2"/>
  <c r="L45" i="2" s="1"/>
  <c r="K46" i="2"/>
  <c r="K47" i="2"/>
  <c r="K48" i="2"/>
  <c r="L48" i="2" s="1"/>
  <c r="K49" i="2"/>
  <c r="F4" i="2"/>
  <c r="F5" i="2"/>
  <c r="F6" i="2"/>
  <c r="F7" i="2"/>
  <c r="N7" i="2" s="1"/>
  <c r="F8" i="2"/>
  <c r="N8" i="2" s="1"/>
  <c r="F9" i="2"/>
  <c r="F10" i="2"/>
  <c r="F11" i="2"/>
  <c r="F12" i="2"/>
  <c r="F13" i="2"/>
  <c r="F14" i="2"/>
  <c r="F15" i="2"/>
  <c r="F16" i="2"/>
  <c r="N16" i="2" s="1"/>
  <c r="F17" i="2"/>
  <c r="N17" i="2" s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N36" i="2" s="1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3" i="2"/>
  <c r="N3" i="2"/>
  <c r="N4" i="2"/>
  <c r="N5" i="2"/>
  <c r="N6" i="2"/>
  <c r="N9" i="2"/>
  <c r="N10" i="2"/>
  <c r="N11" i="2"/>
  <c r="N12" i="2"/>
  <c r="N13" i="2"/>
  <c r="N14" i="2"/>
  <c r="N15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2" i="2"/>
  <c r="L2" i="2"/>
  <c r="K2" i="2"/>
  <c r="F2" i="2"/>
  <c r="D50" i="2" l="1"/>
  <c r="G50" i="2"/>
  <c r="E50" i="2" l="1"/>
  <c r="H50" i="2"/>
  <c r="I50" i="2"/>
  <c r="J50" i="2"/>
  <c r="M50" i="2"/>
  <c r="F50" i="2" l="1"/>
  <c r="N50" i="2" s="1"/>
  <c r="L50" i="2" l="1"/>
  <c r="K50" i="2"/>
</calcChain>
</file>

<file path=xl/sharedStrings.xml><?xml version="1.0" encoding="utf-8"?>
<sst xmlns="http://schemas.openxmlformats.org/spreadsheetml/2006/main" count="215" uniqueCount="121">
  <si>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</si>
  <si>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</si>
  <si>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</si>
  <si>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</si>
  <si>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</si>
  <si>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</si>
  <si>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</si>
  <si>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</si>
  <si>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</si>
  <si>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</si>
  <si>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</si>
  <si>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</si>
  <si>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</si>
  <si>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</si>
  <si>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</si>
  <si>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</si>
  <si>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</si>
  <si>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</si>
  <si>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</si>
  <si>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</si>
  <si>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</si>
  <si>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</si>
  <si>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</si>
  <si>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</si>
  <si>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</si>
  <si>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</si>
  <si>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</si>
  <si>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</si>
  <si>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</si>
  <si>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</si>
  <si>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</si>
  <si>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</si>
  <si>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</si>
  <si>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</si>
  <si>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</si>
  <si>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</si>
  <si>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</si>
  <si>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</si>
  <si>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</si>
  <si>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</si>
  <si>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DIRECCIÓN FINANCIERA</t>
  </si>
  <si>
    <t>1.1.0.5.1</t>
  </si>
  <si>
    <t>1.1.0.5.3</t>
  </si>
  <si>
    <t>BIENES Y SERVICIOS DE CONSUMO</t>
  </si>
  <si>
    <t>1.1.0.5.7</t>
  </si>
  <si>
    <t>OTROS GASTOS CORRIENTES</t>
  </si>
  <si>
    <t>1.1.0.8.4</t>
  </si>
  <si>
    <t>BIENES DE LARGA DURACIÓN</t>
  </si>
  <si>
    <t>1.2.0.5.1</t>
  </si>
  <si>
    <t>PROGRAMA DE ADMINISTRACIÓN FINANCIERA</t>
  </si>
  <si>
    <t>PROGRAMA DE ADMINISTRACIÓN GENERAL</t>
  </si>
  <si>
    <t>1.2.0.5.3</t>
  </si>
  <si>
    <t>1.2.0.5.6</t>
  </si>
  <si>
    <t>GASTOS FINANCIEROS</t>
  </si>
  <si>
    <t>1.2.0.5.7</t>
  </si>
  <si>
    <t>1.2.0.8.4</t>
  </si>
  <si>
    <t>1.3.0.5.1</t>
  </si>
  <si>
    <t>PROGRAMA DE POLICIA JUSTICIA Y VIGILANCIA</t>
  </si>
  <si>
    <t>GASTOS EN PERSONAL</t>
  </si>
  <si>
    <t>1.3.0.5.3</t>
  </si>
  <si>
    <t>1.3.0.8.4</t>
  </si>
  <si>
    <t>1.4.1.5.1</t>
  </si>
  <si>
    <t>REGISTRO DE LA PROPIEDAD Y MERCANTIL</t>
  </si>
  <si>
    <t>1.4.1.5.3</t>
  </si>
  <si>
    <t>1.4.1.5.7</t>
  </si>
  <si>
    <t>1.4.1.8.4</t>
  </si>
  <si>
    <t>2.1.0.7.1</t>
  </si>
  <si>
    <t>2.1.0.7.3</t>
  </si>
  <si>
    <t>BIENES Y SERVICIOS PARA INVERSIÓN</t>
  </si>
  <si>
    <t>2.1.0.8.4</t>
  </si>
  <si>
    <t>2.3.0.7.1</t>
  </si>
  <si>
    <t>2.3.0.7.3</t>
  </si>
  <si>
    <t>BIENES Y SERVICIOS PARA INVERCIÓN</t>
  </si>
  <si>
    <t>2.3.0.7.7</t>
  </si>
  <si>
    <t>OTROS GASTOS DE INVERSIÓN</t>
  </si>
  <si>
    <t>2.3.0.7.8</t>
  </si>
  <si>
    <t>2.3.0.8.4</t>
  </si>
  <si>
    <t>3.1.0.7.1</t>
  </si>
  <si>
    <t>3.1.0.7.3</t>
  </si>
  <si>
    <t>3.1.08.4</t>
  </si>
  <si>
    <t>3.2.0.7.1</t>
  </si>
  <si>
    <t>PROGRAMA DE HIGIENE AMBIENTAL</t>
  </si>
  <si>
    <t>3.2.0.7.3</t>
  </si>
  <si>
    <t>3.2.0.7.5</t>
  </si>
  <si>
    <t>OBRAS PUBLICAS</t>
  </si>
  <si>
    <t>3.2.0.7.7</t>
  </si>
  <si>
    <t>3.2.0.8.4</t>
  </si>
  <si>
    <t>3.3.0.7.1</t>
  </si>
  <si>
    <t>3.3.0.7.3</t>
  </si>
  <si>
    <t>3.3.0.7.7</t>
  </si>
  <si>
    <t>3.3.0.8.4</t>
  </si>
  <si>
    <t>3.6.0.7.1</t>
  </si>
  <si>
    <t>PROGRAMA DE OTROS SERVICIOS COMUNALES</t>
  </si>
  <si>
    <t>3.6.0.7.3</t>
  </si>
  <si>
    <t>3.6.0.7.5</t>
  </si>
  <si>
    <t>OBRAS PÚBLICAS</t>
  </si>
  <si>
    <t>3.6.0.8.4</t>
  </si>
  <si>
    <t>5.1.0.5.8</t>
  </si>
  <si>
    <t>PROGRAMA GASTOS COMUNES DE LA ENTIDAD</t>
  </si>
  <si>
    <t>TRANSFERENCIA DE DOMINIO</t>
  </si>
  <si>
    <t>PROGRAMA SERVICIOS DE LA DEUDA</t>
  </si>
  <si>
    <t>TOTALES</t>
  </si>
  <si>
    <t>ENERO</t>
  </si>
  <si>
    <t>LCDA. MAGALY SARANGO</t>
  </si>
  <si>
    <t>magaly.sarango@pangua.gob.ec</t>
  </si>
  <si>
    <t>PROGRAMA DE EDUCACIÓN, CULTURA,
RECREACIÓN Y COMUNICACIÓN</t>
  </si>
  <si>
    <t>GASTOS EN PERSONAL PARA
INVERSIÓN</t>
  </si>
  <si>
    <t>PROGRAMA OTROS SERVICIOS SOCIALES -
CONV. MIES</t>
  </si>
  <si>
    <t>TRANFERENCIAS Y DONACIONES PARA
INVERSIÓN</t>
  </si>
  <si>
    <t>2.4.0.7.1</t>
  </si>
  <si>
    <t>PROTECCIÓN DE DERECHOS</t>
  </si>
  <si>
    <t>2.4.0.7.3</t>
  </si>
  <si>
    <t>2.4.0.8.4</t>
  </si>
  <si>
    <t>PROGRAMA DE GESTIÓN DE PLANIFICACIÓN Y
PROYECTOS</t>
  </si>
  <si>
    <t>PROGRAMA DE ABASTESIMIENTO DE AGUA
POTABLE</t>
  </si>
  <si>
    <t>3.3.0.7.5</t>
  </si>
  <si>
    <t>3.6.0.7.7</t>
  </si>
  <si>
    <t>5.1.0.5.6</t>
  </si>
  <si>
    <t>5.1.0.9.6</t>
  </si>
  <si>
    <t>AMORTIZACIÓN DE LA DEUDA
PÚBLICA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</si>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</sst>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2" fontId="7" fillId="5" borderId="3" xfId="0" applyNumberFormat="1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aly.sarango@pangua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galy.sarango@pangu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1"/>
  <sheetViews>
    <sheetView workbookViewId="0">
      <pane ySplit="1" topLeftCell="A50" activePane="bottomLeft" state="frozen"/>
      <selection activeCell="C1" sqref="C1"/>
      <selection pane="bottomLeft" activeCell="C54" sqref="C54"/>
    </sheetView>
  </sheetViews>
  <sheetFormatPr baseColWidth="10" defaultColWidth="14.42578125" defaultRowHeight="15" customHeight="1" x14ac:dyDescent="0.25"/>
  <cols>
    <col min="1" max="1" width="12.28515625" style="21" customWidth="1"/>
    <col min="2" max="2" width="39.28515625" style="21" customWidth="1"/>
    <col min="3" max="3" width="31.42578125" style="21" customWidth="1"/>
    <col min="4" max="6" width="16" style="21" customWidth="1"/>
    <col min="7" max="7" width="18.85546875" style="21" customWidth="1"/>
    <col min="8" max="10" width="18.28515625" style="21" customWidth="1"/>
    <col min="11" max="13" width="18.85546875" style="21" customWidth="1"/>
    <col min="14" max="14" width="16.7109375" style="21" customWidth="1"/>
    <col min="15" max="26" width="10" style="21" customWidth="1"/>
    <col min="27" max="16384" width="14.42578125" style="21"/>
  </cols>
  <sheetData>
    <row r="1" spans="1:26" ht="37.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5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s="34" customFormat="1" ht="27.75" customHeight="1" x14ac:dyDescent="0.25">
      <c r="A2" s="18" t="s">
        <v>41</v>
      </c>
      <c r="B2" s="16" t="s">
        <v>50</v>
      </c>
      <c r="C2" s="16" t="s">
        <v>58</v>
      </c>
      <c r="D2" s="30">
        <v>771229.59</v>
      </c>
      <c r="E2" s="30">
        <v>0</v>
      </c>
      <c r="F2" s="30">
        <f>D2+E2</f>
        <v>771229.59</v>
      </c>
      <c r="G2" s="30">
        <v>107308.12</v>
      </c>
      <c r="H2" s="30">
        <v>107308.12</v>
      </c>
      <c r="I2" s="30">
        <v>107308.12</v>
      </c>
      <c r="J2" s="30">
        <v>107308.12</v>
      </c>
      <c r="K2" s="30">
        <f>F2-I2</f>
        <v>663921.47</v>
      </c>
      <c r="L2" s="30">
        <f>K2</f>
        <v>663921.47</v>
      </c>
      <c r="M2" s="16">
        <v>0</v>
      </c>
      <c r="N2" s="16">
        <f>(I2*100)/F2</f>
        <v>13.913900787961209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s="34" customFormat="1" ht="27.75" customHeight="1" x14ac:dyDescent="0.25">
      <c r="A3" s="19" t="s">
        <v>42</v>
      </c>
      <c r="B3" s="16" t="s">
        <v>50</v>
      </c>
      <c r="C3" s="16" t="s">
        <v>43</v>
      </c>
      <c r="D3" s="35">
        <v>150100</v>
      </c>
      <c r="E3" s="35">
        <v>0</v>
      </c>
      <c r="F3" s="30">
        <f>D3+E3</f>
        <v>150100</v>
      </c>
      <c r="G3" s="35">
        <v>6503.96</v>
      </c>
      <c r="H3" s="35">
        <v>6503.96</v>
      </c>
      <c r="I3" s="35">
        <v>2437.36</v>
      </c>
      <c r="J3" s="35">
        <v>2437.36</v>
      </c>
      <c r="K3" s="30">
        <f t="shared" ref="K3:K49" si="0">F3-I3</f>
        <v>147662.64000000001</v>
      </c>
      <c r="L3" s="30">
        <f t="shared" ref="L3:L49" si="1">K3</f>
        <v>147662.64000000001</v>
      </c>
      <c r="M3" s="17">
        <v>0</v>
      </c>
      <c r="N3" s="16">
        <f t="shared" ref="N3:N49" si="2">(I3*100)/F3</f>
        <v>1.6238241172551633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s="34" customFormat="1" ht="27.75" customHeight="1" x14ac:dyDescent="0.25">
      <c r="A4" s="24" t="s">
        <v>44</v>
      </c>
      <c r="B4" s="16" t="s">
        <v>50</v>
      </c>
      <c r="C4" s="25" t="s">
        <v>45</v>
      </c>
      <c r="D4" s="29">
        <v>10000</v>
      </c>
      <c r="E4" s="29">
        <v>0</v>
      </c>
      <c r="F4" s="30">
        <f t="shared" ref="F4:F49" si="3">D4+E4</f>
        <v>10000</v>
      </c>
      <c r="G4" s="29">
        <v>3234.14</v>
      </c>
      <c r="H4" s="29">
        <v>3234.14</v>
      </c>
      <c r="I4" s="29">
        <v>3186.25</v>
      </c>
      <c r="J4" s="29">
        <v>3186.25</v>
      </c>
      <c r="K4" s="30">
        <f t="shared" si="0"/>
        <v>6813.75</v>
      </c>
      <c r="L4" s="30">
        <f t="shared" si="1"/>
        <v>6813.75</v>
      </c>
      <c r="M4" s="17">
        <v>0</v>
      </c>
      <c r="N4" s="16">
        <f t="shared" si="2"/>
        <v>31.862500000000001</v>
      </c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s="34" customFormat="1" ht="27.75" customHeight="1" x14ac:dyDescent="0.25">
      <c r="A5" s="24" t="s">
        <v>46</v>
      </c>
      <c r="B5" s="16" t="s">
        <v>50</v>
      </c>
      <c r="C5" s="25" t="s">
        <v>47</v>
      </c>
      <c r="D5" s="29">
        <v>88500</v>
      </c>
      <c r="E5" s="29">
        <v>0</v>
      </c>
      <c r="F5" s="30">
        <f t="shared" si="3"/>
        <v>88500</v>
      </c>
      <c r="G5" s="29">
        <v>0</v>
      </c>
      <c r="H5" s="29">
        <v>0</v>
      </c>
      <c r="I5" s="29">
        <v>0</v>
      </c>
      <c r="J5" s="29">
        <v>0</v>
      </c>
      <c r="K5" s="30">
        <f t="shared" si="0"/>
        <v>88500</v>
      </c>
      <c r="L5" s="30">
        <f t="shared" si="1"/>
        <v>88500</v>
      </c>
      <c r="M5" s="17">
        <v>0</v>
      </c>
      <c r="N5" s="16">
        <f t="shared" si="2"/>
        <v>0</v>
      </c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s="34" customFormat="1" ht="27.75" customHeight="1" x14ac:dyDescent="0.25">
      <c r="A6" s="24" t="s">
        <v>48</v>
      </c>
      <c r="B6" s="16" t="s">
        <v>49</v>
      </c>
      <c r="C6" s="25" t="s">
        <v>58</v>
      </c>
      <c r="D6" s="31">
        <v>236309.86</v>
      </c>
      <c r="E6" s="31">
        <v>0</v>
      </c>
      <c r="F6" s="32">
        <f t="shared" si="3"/>
        <v>236309.86</v>
      </c>
      <c r="G6" s="31">
        <v>27242.38</v>
      </c>
      <c r="H6" s="31">
        <v>27242.38</v>
      </c>
      <c r="I6" s="31">
        <v>27242.38</v>
      </c>
      <c r="J6" s="31">
        <v>27242.38</v>
      </c>
      <c r="K6" s="32">
        <f t="shared" si="0"/>
        <v>209067.47999999998</v>
      </c>
      <c r="L6" s="32">
        <f t="shared" si="1"/>
        <v>209067.47999999998</v>
      </c>
      <c r="M6" s="17">
        <v>0</v>
      </c>
      <c r="N6" s="16">
        <f t="shared" si="2"/>
        <v>11.528245160824014</v>
      </c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s="34" customFormat="1" ht="27.75" customHeight="1" x14ac:dyDescent="0.25">
      <c r="A7" s="24" t="s">
        <v>51</v>
      </c>
      <c r="B7" s="16" t="s">
        <v>49</v>
      </c>
      <c r="C7" s="25" t="s">
        <v>43</v>
      </c>
      <c r="D7" s="31">
        <v>35050</v>
      </c>
      <c r="E7" s="31">
        <v>0</v>
      </c>
      <c r="F7" s="32">
        <f t="shared" si="3"/>
        <v>35050</v>
      </c>
      <c r="G7" s="31">
        <v>938.98</v>
      </c>
      <c r="H7" s="31">
        <v>938.98</v>
      </c>
      <c r="I7" s="31">
        <v>338.98</v>
      </c>
      <c r="J7" s="31">
        <v>338.98</v>
      </c>
      <c r="K7" s="32">
        <f t="shared" si="0"/>
        <v>34711.019999999997</v>
      </c>
      <c r="L7" s="32">
        <f t="shared" si="1"/>
        <v>34711.019999999997</v>
      </c>
      <c r="M7" s="17">
        <v>0</v>
      </c>
      <c r="N7" s="16">
        <f t="shared" si="2"/>
        <v>0.96713266761768901</v>
      </c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s="34" customFormat="1" ht="27.75" customHeight="1" x14ac:dyDescent="0.25">
      <c r="A8" s="24" t="s">
        <v>52</v>
      </c>
      <c r="B8" s="16" t="s">
        <v>49</v>
      </c>
      <c r="C8" s="25" t="s">
        <v>53</v>
      </c>
      <c r="D8" s="31">
        <v>12000</v>
      </c>
      <c r="E8" s="31">
        <v>0</v>
      </c>
      <c r="F8" s="32">
        <f t="shared" si="3"/>
        <v>12000</v>
      </c>
      <c r="G8" s="31">
        <v>10352.629999999999</v>
      </c>
      <c r="H8" s="31">
        <v>10352.629999999999</v>
      </c>
      <c r="I8" s="31">
        <v>10352.629999999999</v>
      </c>
      <c r="J8" s="31">
        <v>10352.629999999999</v>
      </c>
      <c r="K8" s="32">
        <f t="shared" si="0"/>
        <v>1647.3700000000008</v>
      </c>
      <c r="L8" s="32">
        <f t="shared" si="1"/>
        <v>1647.3700000000008</v>
      </c>
      <c r="M8" s="17">
        <v>0</v>
      </c>
      <c r="N8" s="16">
        <f t="shared" si="2"/>
        <v>86.271916666666655</v>
      </c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s="34" customFormat="1" ht="27.75" customHeight="1" x14ac:dyDescent="0.25">
      <c r="A9" s="24" t="s">
        <v>54</v>
      </c>
      <c r="B9" s="16" t="s">
        <v>49</v>
      </c>
      <c r="C9" s="25" t="s">
        <v>45</v>
      </c>
      <c r="D9" s="31">
        <v>7300</v>
      </c>
      <c r="E9" s="31">
        <v>0</v>
      </c>
      <c r="F9" s="32">
        <f t="shared" si="3"/>
        <v>7300</v>
      </c>
      <c r="G9" s="31">
        <v>561.4</v>
      </c>
      <c r="H9" s="31">
        <v>561.4</v>
      </c>
      <c r="I9" s="31">
        <v>561.4</v>
      </c>
      <c r="J9" s="31">
        <v>561.4</v>
      </c>
      <c r="K9" s="32">
        <f t="shared" si="0"/>
        <v>6738.6</v>
      </c>
      <c r="L9" s="32">
        <f t="shared" si="1"/>
        <v>6738.6</v>
      </c>
      <c r="M9" s="17">
        <v>0</v>
      </c>
      <c r="N9" s="16">
        <f t="shared" si="2"/>
        <v>7.6904109589041099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s="34" customFormat="1" ht="27.75" customHeight="1" x14ac:dyDescent="0.25">
      <c r="A10" s="24" t="s">
        <v>55</v>
      </c>
      <c r="B10" s="16" t="s">
        <v>49</v>
      </c>
      <c r="C10" s="25" t="s">
        <v>47</v>
      </c>
      <c r="D10" s="31">
        <v>6700</v>
      </c>
      <c r="E10" s="31">
        <v>0</v>
      </c>
      <c r="F10" s="32">
        <f t="shared" si="3"/>
        <v>6700</v>
      </c>
      <c r="G10" s="31">
        <v>0</v>
      </c>
      <c r="H10" s="31">
        <v>0</v>
      </c>
      <c r="I10" s="31">
        <v>0</v>
      </c>
      <c r="J10" s="31">
        <v>0</v>
      </c>
      <c r="K10" s="32">
        <f t="shared" si="0"/>
        <v>6700</v>
      </c>
      <c r="L10" s="32">
        <f t="shared" si="1"/>
        <v>6700</v>
      </c>
      <c r="M10" s="17">
        <v>0</v>
      </c>
      <c r="N10" s="16">
        <f t="shared" si="2"/>
        <v>0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s="34" customFormat="1" ht="27.75" customHeight="1" x14ac:dyDescent="0.25">
      <c r="A11" s="24" t="s">
        <v>56</v>
      </c>
      <c r="B11" s="16" t="s">
        <v>57</v>
      </c>
      <c r="C11" s="25" t="s">
        <v>58</v>
      </c>
      <c r="D11" s="29">
        <v>169623.44</v>
      </c>
      <c r="E11" s="29">
        <v>0</v>
      </c>
      <c r="F11" s="30">
        <f t="shared" si="3"/>
        <v>169623.44</v>
      </c>
      <c r="G11" s="29">
        <v>21578.46</v>
      </c>
      <c r="H11" s="29">
        <v>21578.46</v>
      </c>
      <c r="I11" s="29">
        <v>21578.46</v>
      </c>
      <c r="J11" s="29">
        <v>21578.46</v>
      </c>
      <c r="K11" s="30">
        <f t="shared" si="0"/>
        <v>148044.98000000001</v>
      </c>
      <c r="L11" s="30">
        <f t="shared" si="1"/>
        <v>148044.98000000001</v>
      </c>
      <c r="M11" s="17">
        <v>0</v>
      </c>
      <c r="N11" s="16">
        <f t="shared" si="2"/>
        <v>12.72139039274289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s="34" customFormat="1" ht="27.75" customHeight="1" x14ac:dyDescent="0.25">
      <c r="A12" s="24" t="s">
        <v>59</v>
      </c>
      <c r="B12" s="16" t="s">
        <v>57</v>
      </c>
      <c r="C12" s="25" t="s">
        <v>43</v>
      </c>
      <c r="D12" s="29">
        <v>7500</v>
      </c>
      <c r="E12" s="29">
        <v>0</v>
      </c>
      <c r="F12" s="30">
        <f t="shared" si="3"/>
        <v>7500</v>
      </c>
      <c r="G12" s="29">
        <v>3696.15</v>
      </c>
      <c r="H12" s="29">
        <v>3696.15</v>
      </c>
      <c r="I12" s="29">
        <v>896.15</v>
      </c>
      <c r="J12" s="29">
        <v>896.15</v>
      </c>
      <c r="K12" s="30">
        <f t="shared" si="0"/>
        <v>6603.85</v>
      </c>
      <c r="L12" s="30">
        <f t="shared" si="1"/>
        <v>6603.85</v>
      </c>
      <c r="M12" s="17">
        <v>0</v>
      </c>
      <c r="N12" s="16">
        <f t="shared" si="2"/>
        <v>11.948666666666666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s="34" customFormat="1" ht="27.75" customHeight="1" x14ac:dyDescent="0.25">
      <c r="A13" s="24" t="s">
        <v>60</v>
      </c>
      <c r="B13" s="16" t="s">
        <v>57</v>
      </c>
      <c r="C13" s="25" t="s">
        <v>47</v>
      </c>
      <c r="D13" s="29">
        <v>12400</v>
      </c>
      <c r="E13" s="29">
        <v>0</v>
      </c>
      <c r="F13" s="30">
        <f t="shared" si="3"/>
        <v>12400</v>
      </c>
      <c r="G13" s="29">
        <v>209</v>
      </c>
      <c r="H13" s="29">
        <v>209</v>
      </c>
      <c r="I13" s="29">
        <v>0</v>
      </c>
      <c r="J13" s="29">
        <v>0</v>
      </c>
      <c r="K13" s="30">
        <f t="shared" si="0"/>
        <v>12400</v>
      </c>
      <c r="L13" s="30">
        <f t="shared" si="1"/>
        <v>12400</v>
      </c>
      <c r="M13" s="17">
        <v>0</v>
      </c>
      <c r="N13" s="16">
        <f t="shared" si="2"/>
        <v>0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s="34" customFormat="1" ht="27.75" customHeight="1" x14ac:dyDescent="0.25">
      <c r="A14" s="24" t="s">
        <v>61</v>
      </c>
      <c r="B14" s="16" t="s">
        <v>62</v>
      </c>
      <c r="C14" s="25" t="s">
        <v>58</v>
      </c>
      <c r="D14" s="31">
        <v>63738.19</v>
      </c>
      <c r="E14" s="31">
        <v>0</v>
      </c>
      <c r="F14" s="32">
        <f t="shared" si="3"/>
        <v>63738.19</v>
      </c>
      <c r="G14" s="31">
        <v>9780.44</v>
      </c>
      <c r="H14" s="31">
        <v>9780.44</v>
      </c>
      <c r="I14" s="31">
        <v>9780.44</v>
      </c>
      <c r="J14" s="31">
        <v>9780.44</v>
      </c>
      <c r="K14" s="32">
        <f t="shared" si="0"/>
        <v>53957.75</v>
      </c>
      <c r="L14" s="32">
        <f t="shared" si="1"/>
        <v>53957.75</v>
      </c>
      <c r="M14" s="17">
        <v>0</v>
      </c>
      <c r="N14" s="16">
        <f t="shared" si="2"/>
        <v>15.344709349292787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s="34" customFormat="1" ht="27.75" customHeight="1" x14ac:dyDescent="0.25">
      <c r="A15" s="24" t="s">
        <v>63</v>
      </c>
      <c r="B15" s="16" t="s">
        <v>62</v>
      </c>
      <c r="C15" s="25" t="s">
        <v>43</v>
      </c>
      <c r="D15" s="31">
        <v>26100</v>
      </c>
      <c r="E15" s="31">
        <v>0</v>
      </c>
      <c r="F15" s="32">
        <f t="shared" si="3"/>
        <v>26100</v>
      </c>
      <c r="G15" s="31">
        <v>2728.5</v>
      </c>
      <c r="H15" s="31">
        <v>2728.5</v>
      </c>
      <c r="I15" s="31">
        <v>0</v>
      </c>
      <c r="J15" s="31">
        <v>0</v>
      </c>
      <c r="K15" s="32">
        <f t="shared" si="0"/>
        <v>26100</v>
      </c>
      <c r="L15" s="32">
        <f t="shared" si="1"/>
        <v>26100</v>
      </c>
      <c r="M15" s="17">
        <v>0</v>
      </c>
      <c r="N15" s="16">
        <f t="shared" si="2"/>
        <v>0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s="34" customFormat="1" ht="27.75" customHeight="1" x14ac:dyDescent="0.25">
      <c r="A16" s="24" t="s">
        <v>64</v>
      </c>
      <c r="B16" s="16" t="s">
        <v>62</v>
      </c>
      <c r="C16" s="25" t="s">
        <v>45</v>
      </c>
      <c r="D16" s="31">
        <v>1100</v>
      </c>
      <c r="E16" s="31">
        <v>0</v>
      </c>
      <c r="F16" s="32">
        <f t="shared" si="3"/>
        <v>1100</v>
      </c>
      <c r="G16" s="31">
        <v>0</v>
      </c>
      <c r="H16" s="31">
        <v>0</v>
      </c>
      <c r="I16" s="31">
        <v>0</v>
      </c>
      <c r="J16" s="31">
        <v>0</v>
      </c>
      <c r="K16" s="32">
        <f t="shared" si="0"/>
        <v>1100</v>
      </c>
      <c r="L16" s="32">
        <f t="shared" si="1"/>
        <v>1100</v>
      </c>
      <c r="M16" s="17">
        <v>0</v>
      </c>
      <c r="N16" s="16">
        <f t="shared" si="2"/>
        <v>0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s="34" customFormat="1" ht="27.75" customHeight="1" x14ac:dyDescent="0.25">
      <c r="A17" s="24" t="s">
        <v>65</v>
      </c>
      <c r="B17" s="16" t="s">
        <v>62</v>
      </c>
      <c r="C17" s="25" t="s">
        <v>47</v>
      </c>
      <c r="D17" s="31">
        <v>3820</v>
      </c>
      <c r="E17" s="31">
        <v>0</v>
      </c>
      <c r="F17" s="32">
        <f t="shared" si="3"/>
        <v>3820</v>
      </c>
      <c r="G17" s="31">
        <v>0</v>
      </c>
      <c r="H17" s="31">
        <v>0</v>
      </c>
      <c r="I17" s="31">
        <v>0</v>
      </c>
      <c r="J17" s="31">
        <v>0</v>
      </c>
      <c r="K17" s="32">
        <f t="shared" si="0"/>
        <v>3820</v>
      </c>
      <c r="L17" s="32">
        <f t="shared" si="1"/>
        <v>3820</v>
      </c>
      <c r="M17" s="17">
        <v>0</v>
      </c>
      <c r="N17" s="16">
        <f t="shared" si="2"/>
        <v>0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s="34" customFormat="1" ht="27.75" customHeight="1" x14ac:dyDescent="0.25">
      <c r="A18" s="24" t="s">
        <v>66</v>
      </c>
      <c r="B18" s="16" t="s">
        <v>105</v>
      </c>
      <c r="C18" s="25" t="s">
        <v>106</v>
      </c>
      <c r="D18" s="29">
        <v>122251.96</v>
      </c>
      <c r="E18" s="29">
        <v>0</v>
      </c>
      <c r="F18" s="30">
        <f t="shared" si="3"/>
        <v>122251.96</v>
      </c>
      <c r="G18" s="29">
        <v>12466.19</v>
      </c>
      <c r="H18" s="29">
        <v>12466.19</v>
      </c>
      <c r="I18" s="29">
        <v>12466.19</v>
      </c>
      <c r="J18" s="29">
        <v>12466.19</v>
      </c>
      <c r="K18" s="30">
        <f t="shared" si="0"/>
        <v>109785.77</v>
      </c>
      <c r="L18" s="30">
        <f t="shared" si="1"/>
        <v>109785.77</v>
      </c>
      <c r="M18" s="17">
        <v>0</v>
      </c>
      <c r="N18" s="16">
        <f t="shared" si="2"/>
        <v>10.197128945826307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s="34" customFormat="1" ht="27.75" customHeight="1" x14ac:dyDescent="0.25">
      <c r="A19" s="24" t="s">
        <v>67</v>
      </c>
      <c r="B19" s="16" t="s">
        <v>105</v>
      </c>
      <c r="C19" s="25" t="s">
        <v>68</v>
      </c>
      <c r="D19" s="29">
        <v>273000</v>
      </c>
      <c r="E19" s="29">
        <v>0</v>
      </c>
      <c r="F19" s="30">
        <f t="shared" si="3"/>
        <v>273000</v>
      </c>
      <c r="G19" s="29">
        <v>1650</v>
      </c>
      <c r="H19" s="29">
        <v>1650</v>
      </c>
      <c r="I19" s="29">
        <v>0</v>
      </c>
      <c r="J19" s="29">
        <v>0</v>
      </c>
      <c r="K19" s="30">
        <f t="shared" si="0"/>
        <v>273000</v>
      </c>
      <c r="L19" s="30">
        <f t="shared" si="1"/>
        <v>273000</v>
      </c>
      <c r="M19" s="17">
        <v>0</v>
      </c>
      <c r="N19" s="16">
        <f t="shared" si="2"/>
        <v>0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s="34" customFormat="1" ht="27.75" customHeight="1" x14ac:dyDescent="0.25">
      <c r="A20" s="24" t="s">
        <v>69</v>
      </c>
      <c r="B20" s="16" t="s">
        <v>105</v>
      </c>
      <c r="C20" s="25" t="s">
        <v>47</v>
      </c>
      <c r="D20" s="29">
        <v>14200</v>
      </c>
      <c r="E20" s="29">
        <v>0</v>
      </c>
      <c r="F20" s="30">
        <f t="shared" si="3"/>
        <v>14200</v>
      </c>
      <c r="G20" s="29">
        <v>0</v>
      </c>
      <c r="H20" s="29">
        <v>0</v>
      </c>
      <c r="I20" s="29">
        <v>0</v>
      </c>
      <c r="J20" s="29">
        <v>0</v>
      </c>
      <c r="K20" s="30">
        <f t="shared" si="0"/>
        <v>14200</v>
      </c>
      <c r="L20" s="30">
        <f t="shared" si="1"/>
        <v>14200</v>
      </c>
      <c r="M20" s="17">
        <v>0</v>
      </c>
      <c r="N20" s="16">
        <f t="shared" si="2"/>
        <v>0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34" customFormat="1" ht="27.75" customHeight="1" x14ac:dyDescent="0.25">
      <c r="A21" s="24" t="s">
        <v>70</v>
      </c>
      <c r="B21" s="25" t="s">
        <v>107</v>
      </c>
      <c r="C21" s="25" t="s">
        <v>106</v>
      </c>
      <c r="D21" s="31">
        <v>331701.14</v>
      </c>
      <c r="E21" s="31">
        <v>0</v>
      </c>
      <c r="F21" s="32">
        <f t="shared" si="3"/>
        <v>331701.14</v>
      </c>
      <c r="G21" s="31">
        <v>12949.18</v>
      </c>
      <c r="H21" s="31">
        <v>12949.18</v>
      </c>
      <c r="I21" s="31">
        <v>12949.18</v>
      </c>
      <c r="J21" s="31">
        <v>12949.18</v>
      </c>
      <c r="K21" s="32">
        <f t="shared" si="0"/>
        <v>318751.96000000002</v>
      </c>
      <c r="L21" s="32">
        <f t="shared" si="1"/>
        <v>318751.96000000002</v>
      </c>
      <c r="M21" s="17">
        <v>0</v>
      </c>
      <c r="N21" s="16">
        <f t="shared" si="2"/>
        <v>3.9038696098542198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s="34" customFormat="1" ht="27.75" customHeight="1" x14ac:dyDescent="0.25">
      <c r="A22" s="24" t="s">
        <v>71</v>
      </c>
      <c r="B22" s="25" t="s">
        <v>107</v>
      </c>
      <c r="C22" s="25" t="s">
        <v>72</v>
      </c>
      <c r="D22" s="31">
        <v>160913.87</v>
      </c>
      <c r="E22" s="31">
        <v>0</v>
      </c>
      <c r="F22" s="32">
        <f t="shared" si="3"/>
        <v>160913.87</v>
      </c>
      <c r="G22" s="31">
        <v>32.450000000000003</v>
      </c>
      <c r="H22" s="31">
        <v>32.450000000000003</v>
      </c>
      <c r="I22" s="31">
        <v>18.600000000000001</v>
      </c>
      <c r="J22" s="31">
        <v>18.600000000000001</v>
      </c>
      <c r="K22" s="32">
        <f t="shared" si="0"/>
        <v>160895.26999999999</v>
      </c>
      <c r="L22" s="32">
        <f t="shared" si="1"/>
        <v>160895.26999999999</v>
      </c>
      <c r="M22" s="17">
        <v>0</v>
      </c>
      <c r="N22" s="16">
        <f t="shared" si="2"/>
        <v>1.1558978725699658E-2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s="34" customFormat="1" ht="27.75" customHeight="1" x14ac:dyDescent="0.25">
      <c r="A23" s="24" t="s">
        <v>73</v>
      </c>
      <c r="B23" s="25" t="s">
        <v>107</v>
      </c>
      <c r="C23" s="25" t="s">
        <v>74</v>
      </c>
      <c r="D23" s="31">
        <v>60</v>
      </c>
      <c r="E23" s="31">
        <v>0</v>
      </c>
      <c r="F23" s="32">
        <f t="shared" si="3"/>
        <v>60</v>
      </c>
      <c r="G23" s="31">
        <v>0</v>
      </c>
      <c r="H23" s="31">
        <v>0</v>
      </c>
      <c r="I23" s="31">
        <v>0</v>
      </c>
      <c r="J23" s="31">
        <v>0</v>
      </c>
      <c r="K23" s="32">
        <f t="shared" si="0"/>
        <v>60</v>
      </c>
      <c r="L23" s="32">
        <f t="shared" si="1"/>
        <v>60</v>
      </c>
      <c r="M23" s="17">
        <v>0</v>
      </c>
      <c r="N23" s="16">
        <f t="shared" si="2"/>
        <v>0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s="34" customFormat="1" ht="27.75" customHeight="1" x14ac:dyDescent="0.25">
      <c r="A24" s="24" t="s">
        <v>75</v>
      </c>
      <c r="B24" s="25" t="s">
        <v>107</v>
      </c>
      <c r="C24" s="25" t="s">
        <v>108</v>
      </c>
      <c r="D24" s="31">
        <v>60000</v>
      </c>
      <c r="E24" s="31">
        <v>0</v>
      </c>
      <c r="F24" s="32">
        <f t="shared" si="3"/>
        <v>60000</v>
      </c>
      <c r="G24" s="31">
        <v>0</v>
      </c>
      <c r="H24" s="31">
        <v>0</v>
      </c>
      <c r="I24" s="31">
        <v>0</v>
      </c>
      <c r="J24" s="31">
        <v>0</v>
      </c>
      <c r="K24" s="32">
        <f t="shared" si="0"/>
        <v>60000</v>
      </c>
      <c r="L24" s="32">
        <f t="shared" si="1"/>
        <v>60000</v>
      </c>
      <c r="M24" s="17">
        <v>0</v>
      </c>
      <c r="N24" s="16">
        <f t="shared" si="2"/>
        <v>0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s="34" customFormat="1" ht="27.75" customHeight="1" x14ac:dyDescent="0.25">
      <c r="A25" s="24" t="s">
        <v>76</v>
      </c>
      <c r="B25" s="25" t="s">
        <v>107</v>
      </c>
      <c r="C25" s="25" t="s">
        <v>47</v>
      </c>
      <c r="D25" s="31">
        <v>16040</v>
      </c>
      <c r="E25" s="31">
        <v>0</v>
      </c>
      <c r="F25" s="32">
        <f t="shared" si="3"/>
        <v>16040</v>
      </c>
      <c r="G25" s="31">
        <v>0</v>
      </c>
      <c r="H25" s="31">
        <v>0</v>
      </c>
      <c r="I25" s="31">
        <v>0</v>
      </c>
      <c r="J25" s="31">
        <v>0</v>
      </c>
      <c r="K25" s="32">
        <f t="shared" si="0"/>
        <v>16040</v>
      </c>
      <c r="L25" s="32">
        <f t="shared" si="1"/>
        <v>16040</v>
      </c>
      <c r="M25" s="17">
        <v>0</v>
      </c>
      <c r="N25" s="16">
        <f t="shared" si="2"/>
        <v>0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s="34" customFormat="1" ht="27.75" customHeight="1" x14ac:dyDescent="0.25">
      <c r="A26" s="24" t="s">
        <v>109</v>
      </c>
      <c r="B26" s="25" t="s">
        <v>110</v>
      </c>
      <c r="C26" s="25" t="s">
        <v>106</v>
      </c>
      <c r="D26" s="29">
        <v>50377.23</v>
      </c>
      <c r="E26" s="29">
        <v>0</v>
      </c>
      <c r="F26" s="30">
        <f t="shared" si="3"/>
        <v>50377.23</v>
      </c>
      <c r="G26" s="29">
        <v>0</v>
      </c>
      <c r="H26" s="29">
        <v>0</v>
      </c>
      <c r="I26" s="29">
        <v>0</v>
      </c>
      <c r="J26" s="29">
        <v>0</v>
      </c>
      <c r="K26" s="30">
        <f t="shared" si="0"/>
        <v>50377.23</v>
      </c>
      <c r="L26" s="30">
        <f t="shared" si="1"/>
        <v>50377.23</v>
      </c>
      <c r="M26" s="17">
        <v>0</v>
      </c>
      <c r="N26" s="16">
        <f t="shared" si="2"/>
        <v>0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s="34" customFormat="1" ht="27.75" customHeight="1" x14ac:dyDescent="0.25">
      <c r="A27" s="24" t="s">
        <v>111</v>
      </c>
      <c r="B27" s="25" t="s">
        <v>110</v>
      </c>
      <c r="C27" s="25" t="s">
        <v>68</v>
      </c>
      <c r="D27" s="29">
        <v>600</v>
      </c>
      <c r="E27" s="29">
        <v>0</v>
      </c>
      <c r="F27" s="30">
        <f t="shared" si="3"/>
        <v>600</v>
      </c>
      <c r="G27" s="29">
        <v>0</v>
      </c>
      <c r="H27" s="29">
        <v>0</v>
      </c>
      <c r="I27" s="29">
        <v>0</v>
      </c>
      <c r="J27" s="29">
        <v>0</v>
      </c>
      <c r="K27" s="30">
        <f t="shared" si="0"/>
        <v>600</v>
      </c>
      <c r="L27" s="30">
        <f t="shared" si="1"/>
        <v>600</v>
      </c>
      <c r="M27" s="17">
        <v>0</v>
      </c>
      <c r="N27" s="16">
        <f t="shared" si="2"/>
        <v>0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s="34" customFormat="1" ht="27.75" customHeight="1" x14ac:dyDescent="0.25">
      <c r="A28" s="24" t="s">
        <v>112</v>
      </c>
      <c r="B28" s="25" t="s">
        <v>110</v>
      </c>
      <c r="C28" s="25" t="s">
        <v>47</v>
      </c>
      <c r="D28" s="29">
        <v>100</v>
      </c>
      <c r="E28" s="29">
        <v>0</v>
      </c>
      <c r="F28" s="30">
        <f t="shared" si="3"/>
        <v>100</v>
      </c>
      <c r="G28" s="29">
        <v>0</v>
      </c>
      <c r="H28" s="29">
        <v>0</v>
      </c>
      <c r="I28" s="29">
        <v>0</v>
      </c>
      <c r="J28" s="29">
        <v>0</v>
      </c>
      <c r="K28" s="30">
        <f t="shared" si="0"/>
        <v>100</v>
      </c>
      <c r="L28" s="30">
        <f t="shared" si="1"/>
        <v>100</v>
      </c>
      <c r="M28" s="17">
        <v>0</v>
      </c>
      <c r="N28" s="16">
        <f t="shared" si="2"/>
        <v>0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s="34" customFormat="1" ht="27.75" customHeight="1" x14ac:dyDescent="0.25">
      <c r="A29" s="24" t="s">
        <v>77</v>
      </c>
      <c r="B29" s="25" t="s">
        <v>113</v>
      </c>
      <c r="C29" s="25" t="s">
        <v>106</v>
      </c>
      <c r="D29" s="31">
        <v>258621.31</v>
      </c>
      <c r="E29" s="31">
        <v>0</v>
      </c>
      <c r="F29" s="32">
        <f t="shared" si="3"/>
        <v>258621.31</v>
      </c>
      <c r="G29" s="31">
        <v>36516.46</v>
      </c>
      <c r="H29" s="31">
        <v>36516.46</v>
      </c>
      <c r="I29" s="31">
        <v>36516.46</v>
      </c>
      <c r="J29" s="31">
        <v>36516.46</v>
      </c>
      <c r="K29" s="32">
        <f t="shared" si="0"/>
        <v>222104.85</v>
      </c>
      <c r="L29" s="32">
        <f t="shared" si="1"/>
        <v>222104.85</v>
      </c>
      <c r="M29" s="17">
        <v>0</v>
      </c>
      <c r="N29" s="16">
        <f t="shared" si="2"/>
        <v>14.11966399829929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s="34" customFormat="1" ht="27.75" customHeight="1" x14ac:dyDescent="0.25">
      <c r="A30" s="24" t="s">
        <v>78</v>
      </c>
      <c r="B30" s="25" t="s">
        <v>113</v>
      </c>
      <c r="C30" s="25" t="s">
        <v>68</v>
      </c>
      <c r="D30" s="31">
        <v>375955.6</v>
      </c>
      <c r="E30" s="31">
        <v>0</v>
      </c>
      <c r="F30" s="32">
        <f t="shared" si="3"/>
        <v>375955.6</v>
      </c>
      <c r="G30" s="31">
        <v>0</v>
      </c>
      <c r="H30" s="31">
        <v>0</v>
      </c>
      <c r="I30" s="31">
        <v>0</v>
      </c>
      <c r="J30" s="31">
        <v>0</v>
      </c>
      <c r="K30" s="32">
        <f t="shared" si="0"/>
        <v>375955.6</v>
      </c>
      <c r="L30" s="32">
        <f t="shared" si="1"/>
        <v>375955.6</v>
      </c>
      <c r="M30" s="17">
        <v>0</v>
      </c>
      <c r="N30" s="16">
        <f t="shared" si="2"/>
        <v>0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s="34" customFormat="1" ht="27.75" customHeight="1" x14ac:dyDescent="0.25">
      <c r="A31" s="24" t="s">
        <v>79</v>
      </c>
      <c r="B31" s="25" t="s">
        <v>113</v>
      </c>
      <c r="C31" s="25" t="s">
        <v>47</v>
      </c>
      <c r="D31" s="31">
        <v>148000</v>
      </c>
      <c r="E31" s="31">
        <v>0</v>
      </c>
      <c r="F31" s="32">
        <f t="shared" si="3"/>
        <v>148000</v>
      </c>
      <c r="G31" s="31">
        <v>0</v>
      </c>
      <c r="H31" s="31">
        <v>0</v>
      </c>
      <c r="I31" s="31">
        <v>0</v>
      </c>
      <c r="J31" s="31">
        <v>0</v>
      </c>
      <c r="K31" s="32">
        <f t="shared" si="0"/>
        <v>148000</v>
      </c>
      <c r="L31" s="32">
        <f t="shared" si="1"/>
        <v>148000</v>
      </c>
      <c r="M31" s="17">
        <v>0</v>
      </c>
      <c r="N31" s="16">
        <f t="shared" si="2"/>
        <v>0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s="34" customFormat="1" ht="27.75" customHeight="1" x14ac:dyDescent="0.25">
      <c r="A32" s="24" t="s">
        <v>80</v>
      </c>
      <c r="B32" s="25" t="s">
        <v>81</v>
      </c>
      <c r="C32" s="25" t="s">
        <v>106</v>
      </c>
      <c r="D32" s="29">
        <v>402698.53</v>
      </c>
      <c r="E32" s="29">
        <v>0</v>
      </c>
      <c r="F32" s="30">
        <f t="shared" si="3"/>
        <v>402698.53</v>
      </c>
      <c r="G32" s="29">
        <v>56935.17</v>
      </c>
      <c r="H32" s="29">
        <v>56935.17</v>
      </c>
      <c r="I32" s="29">
        <v>56935.17</v>
      </c>
      <c r="J32" s="29">
        <v>56935.17</v>
      </c>
      <c r="K32" s="30">
        <f t="shared" si="0"/>
        <v>345763.36000000004</v>
      </c>
      <c r="L32" s="30">
        <f t="shared" si="1"/>
        <v>345763.36000000004</v>
      </c>
      <c r="M32" s="17">
        <v>0</v>
      </c>
      <c r="N32" s="16">
        <f t="shared" si="2"/>
        <v>14.138410189875785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s="34" customFormat="1" ht="27.75" customHeight="1" x14ac:dyDescent="0.25">
      <c r="A33" s="24" t="s">
        <v>82</v>
      </c>
      <c r="B33" s="25" t="s">
        <v>81</v>
      </c>
      <c r="C33" s="25" t="s">
        <v>68</v>
      </c>
      <c r="D33" s="29">
        <v>171500</v>
      </c>
      <c r="E33" s="29">
        <v>0</v>
      </c>
      <c r="F33" s="30">
        <f t="shared" si="3"/>
        <v>171500</v>
      </c>
      <c r="G33" s="29">
        <v>3490.68</v>
      </c>
      <c r="H33" s="29">
        <v>3490.68</v>
      </c>
      <c r="I33" s="29">
        <v>790.68</v>
      </c>
      <c r="J33" s="29">
        <v>790.68</v>
      </c>
      <c r="K33" s="30">
        <f t="shared" si="0"/>
        <v>170709.32</v>
      </c>
      <c r="L33" s="30">
        <f t="shared" si="1"/>
        <v>170709.32</v>
      </c>
      <c r="M33" s="17">
        <v>0</v>
      </c>
      <c r="N33" s="16">
        <f t="shared" si="2"/>
        <v>0.46103790087463559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s="34" customFormat="1" ht="27.75" customHeight="1" x14ac:dyDescent="0.25">
      <c r="A34" s="24" t="s">
        <v>83</v>
      </c>
      <c r="B34" s="25" t="s">
        <v>81</v>
      </c>
      <c r="C34" s="25" t="s">
        <v>84</v>
      </c>
      <c r="D34" s="29">
        <v>44500</v>
      </c>
      <c r="E34" s="29">
        <v>0</v>
      </c>
      <c r="F34" s="30">
        <f t="shared" si="3"/>
        <v>44500</v>
      </c>
      <c r="G34" s="29">
        <v>0</v>
      </c>
      <c r="H34" s="29">
        <v>0</v>
      </c>
      <c r="I34" s="29">
        <v>0</v>
      </c>
      <c r="J34" s="29">
        <v>0</v>
      </c>
      <c r="K34" s="30">
        <f t="shared" si="0"/>
        <v>44500</v>
      </c>
      <c r="L34" s="30">
        <f t="shared" si="1"/>
        <v>44500</v>
      </c>
      <c r="M34" s="17">
        <v>0</v>
      </c>
      <c r="N34" s="16">
        <f t="shared" si="2"/>
        <v>0</v>
      </c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s="34" customFormat="1" ht="27.75" customHeight="1" x14ac:dyDescent="0.25">
      <c r="A35" s="24" t="s">
        <v>85</v>
      </c>
      <c r="B35" s="25" t="s">
        <v>81</v>
      </c>
      <c r="C35" s="25" t="s">
        <v>74</v>
      </c>
      <c r="D35" s="29">
        <v>8300</v>
      </c>
      <c r="E35" s="29">
        <v>0</v>
      </c>
      <c r="F35" s="30">
        <f t="shared" si="3"/>
        <v>8300</v>
      </c>
      <c r="G35" s="29">
        <v>221.43</v>
      </c>
      <c r="H35" s="29">
        <v>221.43</v>
      </c>
      <c r="I35" s="29">
        <v>80</v>
      </c>
      <c r="J35" s="29">
        <v>80</v>
      </c>
      <c r="K35" s="30">
        <f t="shared" si="0"/>
        <v>8220</v>
      </c>
      <c r="L35" s="30">
        <f t="shared" si="1"/>
        <v>8220</v>
      </c>
      <c r="M35" s="17">
        <v>0</v>
      </c>
      <c r="N35" s="16">
        <f t="shared" si="2"/>
        <v>0.96385542168674698</v>
      </c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s="34" customFormat="1" ht="27.75" customHeight="1" x14ac:dyDescent="0.25">
      <c r="A36" s="24" t="s">
        <v>86</v>
      </c>
      <c r="B36" s="25" t="s">
        <v>81</v>
      </c>
      <c r="C36" s="25" t="s">
        <v>47</v>
      </c>
      <c r="D36" s="29">
        <v>44500</v>
      </c>
      <c r="E36" s="29">
        <v>0</v>
      </c>
      <c r="F36" s="30">
        <f t="shared" si="3"/>
        <v>44500</v>
      </c>
      <c r="G36" s="29">
        <v>11500</v>
      </c>
      <c r="H36" s="29">
        <v>11500</v>
      </c>
      <c r="I36" s="29">
        <v>0</v>
      </c>
      <c r="J36" s="29">
        <v>0</v>
      </c>
      <c r="K36" s="30">
        <f t="shared" si="0"/>
        <v>44500</v>
      </c>
      <c r="L36" s="30">
        <f t="shared" si="1"/>
        <v>44500</v>
      </c>
      <c r="M36" s="17">
        <v>0</v>
      </c>
      <c r="N36" s="16">
        <f t="shared" si="2"/>
        <v>0</v>
      </c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s="34" customFormat="1" ht="27.75" customHeight="1" x14ac:dyDescent="0.25">
      <c r="A37" s="24" t="s">
        <v>87</v>
      </c>
      <c r="B37" s="25" t="s">
        <v>114</v>
      </c>
      <c r="C37" s="25" t="s">
        <v>106</v>
      </c>
      <c r="D37" s="31">
        <v>144652.23000000001</v>
      </c>
      <c r="E37" s="31">
        <v>0</v>
      </c>
      <c r="F37" s="32">
        <f t="shared" si="3"/>
        <v>144652.23000000001</v>
      </c>
      <c r="G37" s="31">
        <v>21437.54</v>
      </c>
      <c r="H37" s="31">
        <v>21437.54</v>
      </c>
      <c r="I37" s="31">
        <v>21437.54</v>
      </c>
      <c r="J37" s="31">
        <v>21437.54</v>
      </c>
      <c r="K37" s="32">
        <f t="shared" si="0"/>
        <v>123214.69</v>
      </c>
      <c r="L37" s="32">
        <f t="shared" si="1"/>
        <v>123214.69</v>
      </c>
      <c r="M37" s="17">
        <v>0</v>
      </c>
      <c r="N37" s="16">
        <f t="shared" si="2"/>
        <v>14.820054969079978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s="34" customFormat="1" ht="27.75" customHeight="1" x14ac:dyDescent="0.25">
      <c r="A38" s="24" t="s">
        <v>88</v>
      </c>
      <c r="B38" s="25" t="s">
        <v>114</v>
      </c>
      <c r="C38" s="25" t="s">
        <v>68</v>
      </c>
      <c r="D38" s="31">
        <v>227800</v>
      </c>
      <c r="E38" s="31">
        <v>0</v>
      </c>
      <c r="F38" s="32">
        <f t="shared" si="3"/>
        <v>227800</v>
      </c>
      <c r="G38" s="31">
        <v>62500</v>
      </c>
      <c r="H38" s="31">
        <v>62500</v>
      </c>
      <c r="I38" s="31">
        <v>0</v>
      </c>
      <c r="J38" s="31">
        <v>0</v>
      </c>
      <c r="K38" s="32">
        <f t="shared" si="0"/>
        <v>227800</v>
      </c>
      <c r="L38" s="32">
        <f t="shared" si="1"/>
        <v>227800</v>
      </c>
      <c r="M38" s="17">
        <v>0</v>
      </c>
      <c r="N38" s="16">
        <f t="shared" si="2"/>
        <v>0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s="34" customFormat="1" ht="27.75" customHeight="1" x14ac:dyDescent="0.25">
      <c r="A39" s="24" t="s">
        <v>115</v>
      </c>
      <c r="B39" s="25" t="s">
        <v>114</v>
      </c>
      <c r="C39" s="25" t="s">
        <v>84</v>
      </c>
      <c r="D39" s="31">
        <v>26000</v>
      </c>
      <c r="E39" s="31">
        <v>0</v>
      </c>
      <c r="F39" s="32">
        <f t="shared" si="3"/>
        <v>26000</v>
      </c>
      <c r="G39" s="31">
        <v>0</v>
      </c>
      <c r="H39" s="31">
        <v>0</v>
      </c>
      <c r="I39" s="31">
        <v>0</v>
      </c>
      <c r="J39" s="31">
        <v>0</v>
      </c>
      <c r="K39" s="32">
        <f t="shared" si="0"/>
        <v>26000</v>
      </c>
      <c r="L39" s="32">
        <f t="shared" si="1"/>
        <v>26000</v>
      </c>
      <c r="M39" s="17">
        <v>0</v>
      </c>
      <c r="N39" s="16">
        <f t="shared" si="2"/>
        <v>0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s="34" customFormat="1" ht="27.75" customHeight="1" x14ac:dyDescent="0.25">
      <c r="A40" s="24" t="s">
        <v>89</v>
      </c>
      <c r="B40" s="25" t="s">
        <v>114</v>
      </c>
      <c r="C40" s="25" t="s">
        <v>74</v>
      </c>
      <c r="D40" s="31">
        <v>2000</v>
      </c>
      <c r="E40" s="31">
        <v>0</v>
      </c>
      <c r="F40" s="32">
        <f t="shared" si="3"/>
        <v>2000</v>
      </c>
      <c r="G40" s="31">
        <v>0</v>
      </c>
      <c r="H40" s="31">
        <v>0</v>
      </c>
      <c r="I40" s="31">
        <v>0</v>
      </c>
      <c r="J40" s="31">
        <v>0</v>
      </c>
      <c r="K40" s="32">
        <f t="shared" si="0"/>
        <v>2000</v>
      </c>
      <c r="L40" s="32">
        <f t="shared" si="1"/>
        <v>2000</v>
      </c>
      <c r="M40" s="17">
        <v>0</v>
      </c>
      <c r="N40" s="16">
        <f t="shared" si="2"/>
        <v>0</v>
      </c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s="34" customFormat="1" ht="27.75" customHeight="1" x14ac:dyDescent="0.25">
      <c r="A41" s="24" t="s">
        <v>90</v>
      </c>
      <c r="B41" s="25" t="s">
        <v>114</v>
      </c>
      <c r="C41" s="25" t="s">
        <v>47</v>
      </c>
      <c r="D41" s="31">
        <v>35900</v>
      </c>
      <c r="E41" s="31">
        <v>0</v>
      </c>
      <c r="F41" s="32">
        <f t="shared" si="3"/>
        <v>35900</v>
      </c>
      <c r="G41" s="31">
        <v>0</v>
      </c>
      <c r="H41" s="31">
        <v>0</v>
      </c>
      <c r="I41" s="31">
        <v>0</v>
      </c>
      <c r="J41" s="31">
        <v>0</v>
      </c>
      <c r="K41" s="32">
        <f t="shared" si="0"/>
        <v>35900</v>
      </c>
      <c r="L41" s="32">
        <f t="shared" si="1"/>
        <v>35900</v>
      </c>
      <c r="M41" s="17">
        <v>0</v>
      </c>
      <c r="N41" s="16">
        <f t="shared" si="2"/>
        <v>0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s="34" customFormat="1" ht="27.75" customHeight="1" x14ac:dyDescent="0.25">
      <c r="A42" s="24" t="s">
        <v>91</v>
      </c>
      <c r="B42" s="25" t="s">
        <v>92</v>
      </c>
      <c r="C42" s="25" t="s">
        <v>106</v>
      </c>
      <c r="D42" s="29">
        <v>974290.61</v>
      </c>
      <c r="E42" s="29">
        <v>0</v>
      </c>
      <c r="F42" s="30">
        <f t="shared" si="3"/>
        <v>974290.61</v>
      </c>
      <c r="G42" s="29">
        <v>141552.60999999999</v>
      </c>
      <c r="H42" s="29">
        <v>141552.60999999999</v>
      </c>
      <c r="I42" s="29">
        <v>141552.60999999999</v>
      </c>
      <c r="J42" s="29">
        <v>141552.60999999999</v>
      </c>
      <c r="K42" s="30">
        <f t="shared" si="0"/>
        <v>832738</v>
      </c>
      <c r="L42" s="30">
        <f t="shared" si="1"/>
        <v>832738</v>
      </c>
      <c r="M42" s="17">
        <v>0</v>
      </c>
      <c r="N42" s="16">
        <f t="shared" si="2"/>
        <v>14.528787257838808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s="34" customFormat="1" ht="27.75" customHeight="1" x14ac:dyDescent="0.25">
      <c r="A43" s="25" t="s">
        <v>93</v>
      </c>
      <c r="B43" s="25" t="s">
        <v>92</v>
      </c>
      <c r="C43" s="25" t="s">
        <v>68</v>
      </c>
      <c r="D43" s="29">
        <v>808550</v>
      </c>
      <c r="E43" s="29">
        <v>0</v>
      </c>
      <c r="F43" s="30">
        <f t="shared" si="3"/>
        <v>808550</v>
      </c>
      <c r="G43" s="29">
        <v>181972.25</v>
      </c>
      <c r="H43" s="29">
        <v>181972.25</v>
      </c>
      <c r="I43" s="29">
        <v>178021.63</v>
      </c>
      <c r="J43" s="29">
        <v>178021.63</v>
      </c>
      <c r="K43" s="30">
        <f t="shared" si="0"/>
        <v>630528.37</v>
      </c>
      <c r="L43" s="30">
        <f t="shared" si="1"/>
        <v>630528.37</v>
      </c>
      <c r="M43" s="17">
        <v>0</v>
      </c>
      <c r="N43" s="16">
        <f t="shared" si="2"/>
        <v>22.017392863768475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s="34" customFormat="1" ht="27.75" customHeight="1" x14ac:dyDescent="0.25">
      <c r="A44" s="25" t="s">
        <v>94</v>
      </c>
      <c r="B44" s="25" t="s">
        <v>92</v>
      </c>
      <c r="C44" s="25" t="s">
        <v>95</v>
      </c>
      <c r="D44" s="29">
        <v>1135252.9099999999</v>
      </c>
      <c r="E44" s="29">
        <v>0</v>
      </c>
      <c r="F44" s="30">
        <f t="shared" si="3"/>
        <v>1135252.9099999999</v>
      </c>
      <c r="G44" s="29">
        <v>0</v>
      </c>
      <c r="H44" s="29">
        <v>0</v>
      </c>
      <c r="I44" s="29">
        <v>0</v>
      </c>
      <c r="J44" s="29">
        <v>0</v>
      </c>
      <c r="K44" s="30">
        <f t="shared" si="0"/>
        <v>1135252.9099999999</v>
      </c>
      <c r="L44" s="30">
        <f t="shared" si="1"/>
        <v>1135252.9099999999</v>
      </c>
      <c r="M44" s="17">
        <v>0</v>
      </c>
      <c r="N44" s="16">
        <f t="shared" si="2"/>
        <v>0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s="34" customFormat="1" ht="27.75" customHeight="1" x14ac:dyDescent="0.25">
      <c r="A45" s="26" t="s">
        <v>116</v>
      </c>
      <c r="B45" s="26" t="s">
        <v>92</v>
      </c>
      <c r="C45" s="26" t="s">
        <v>74</v>
      </c>
      <c r="D45" s="36">
        <v>75000</v>
      </c>
      <c r="E45" s="36">
        <v>0</v>
      </c>
      <c r="F45" s="30">
        <f t="shared" si="3"/>
        <v>75000</v>
      </c>
      <c r="G45" s="36">
        <v>55202.09</v>
      </c>
      <c r="H45" s="36">
        <v>55202.09</v>
      </c>
      <c r="I45" s="36">
        <v>55202.09</v>
      </c>
      <c r="J45" s="36">
        <v>55202.09</v>
      </c>
      <c r="K45" s="30">
        <f t="shared" si="0"/>
        <v>19797.910000000003</v>
      </c>
      <c r="L45" s="30">
        <f t="shared" si="1"/>
        <v>19797.910000000003</v>
      </c>
      <c r="M45" s="17">
        <v>0</v>
      </c>
      <c r="N45" s="16">
        <f t="shared" si="2"/>
        <v>73.60278666666666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s="34" customFormat="1" ht="27.75" customHeight="1" x14ac:dyDescent="0.25">
      <c r="A46" s="26" t="s">
        <v>96</v>
      </c>
      <c r="B46" s="26" t="s">
        <v>92</v>
      </c>
      <c r="C46" s="26" t="s">
        <v>47</v>
      </c>
      <c r="D46" s="36">
        <v>135300</v>
      </c>
      <c r="E46" s="36">
        <v>0</v>
      </c>
      <c r="F46" s="30">
        <f t="shared" si="3"/>
        <v>135300</v>
      </c>
      <c r="G46" s="36">
        <v>0</v>
      </c>
      <c r="H46" s="36">
        <v>0</v>
      </c>
      <c r="I46" s="36">
        <v>0</v>
      </c>
      <c r="J46" s="36">
        <v>0</v>
      </c>
      <c r="K46" s="30">
        <f t="shared" si="0"/>
        <v>135300</v>
      </c>
      <c r="L46" s="30">
        <f t="shared" si="1"/>
        <v>135300</v>
      </c>
      <c r="M46" s="17">
        <v>0</v>
      </c>
      <c r="N46" s="16">
        <f t="shared" si="2"/>
        <v>0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s="34" customFormat="1" ht="27.75" customHeight="1" x14ac:dyDescent="0.25">
      <c r="A47" s="26" t="s">
        <v>97</v>
      </c>
      <c r="B47" s="26" t="s">
        <v>98</v>
      </c>
      <c r="C47" s="26" t="s">
        <v>99</v>
      </c>
      <c r="D47" s="26">
        <v>50287.56</v>
      </c>
      <c r="E47" s="26">
        <v>0</v>
      </c>
      <c r="F47" s="16">
        <f t="shared" si="3"/>
        <v>50287.56</v>
      </c>
      <c r="G47" s="26">
        <v>3225.42</v>
      </c>
      <c r="H47" s="26">
        <v>3225.42</v>
      </c>
      <c r="I47" s="26">
        <v>3225.42</v>
      </c>
      <c r="J47" s="26">
        <v>3225.42</v>
      </c>
      <c r="K47" s="16">
        <f t="shared" si="0"/>
        <v>47062.14</v>
      </c>
      <c r="L47" s="16">
        <f t="shared" si="1"/>
        <v>47062.14</v>
      </c>
      <c r="M47" s="17">
        <v>0</v>
      </c>
      <c r="N47" s="16">
        <f t="shared" si="2"/>
        <v>6.4139520788043809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s="34" customFormat="1" ht="27.75" customHeight="1" x14ac:dyDescent="0.25">
      <c r="A48" s="26" t="s">
        <v>117</v>
      </c>
      <c r="B48" s="26" t="s">
        <v>100</v>
      </c>
      <c r="C48" s="26" t="s">
        <v>53</v>
      </c>
      <c r="D48" s="26">
        <v>102232.12</v>
      </c>
      <c r="E48" s="26">
        <v>0</v>
      </c>
      <c r="F48" s="16">
        <f t="shared" si="3"/>
        <v>102232.12</v>
      </c>
      <c r="G48" s="26">
        <v>21882.14</v>
      </c>
      <c r="H48" s="26">
        <v>21882.14</v>
      </c>
      <c r="I48" s="26">
        <v>21882.14</v>
      </c>
      <c r="J48" s="26">
        <v>21882.14</v>
      </c>
      <c r="K48" s="16">
        <f t="shared" si="0"/>
        <v>80349.98</v>
      </c>
      <c r="L48" s="16">
        <f t="shared" si="1"/>
        <v>80349.98</v>
      </c>
      <c r="M48" s="17">
        <v>0</v>
      </c>
      <c r="N48" s="16">
        <f t="shared" si="2"/>
        <v>21.404368803072853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s="34" customFormat="1" ht="27.75" customHeight="1" x14ac:dyDescent="0.25">
      <c r="A49" s="26" t="s">
        <v>118</v>
      </c>
      <c r="B49" s="26" t="s">
        <v>100</v>
      </c>
      <c r="C49" s="26" t="s">
        <v>119</v>
      </c>
      <c r="D49" s="26">
        <v>397943.85</v>
      </c>
      <c r="E49" s="26">
        <v>0</v>
      </c>
      <c r="F49" s="16">
        <f t="shared" si="3"/>
        <v>397943.85</v>
      </c>
      <c r="G49" s="26">
        <v>83198.86</v>
      </c>
      <c r="H49" s="26">
        <v>83198.86</v>
      </c>
      <c r="I49" s="26">
        <v>83198.86</v>
      </c>
      <c r="J49" s="26">
        <v>83198.86</v>
      </c>
      <c r="K49" s="16">
        <f t="shared" si="0"/>
        <v>314744.99</v>
      </c>
      <c r="L49" s="16">
        <f t="shared" si="1"/>
        <v>314744.99</v>
      </c>
      <c r="M49" s="17">
        <v>0</v>
      </c>
      <c r="N49" s="16">
        <f t="shared" si="2"/>
        <v>20.90718577507857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s="23" customFormat="1" ht="15.75" customHeight="1" x14ac:dyDescent="0.25">
      <c r="A50" s="27"/>
      <c r="B50" s="27" t="s">
        <v>101</v>
      </c>
      <c r="C50" s="27"/>
      <c r="D50" s="27">
        <f t="shared" ref="D50:M50" si="4">SUM(D2:D49)</f>
        <v>8200000</v>
      </c>
      <c r="E50" s="27">
        <f t="shared" si="4"/>
        <v>0</v>
      </c>
      <c r="F50" s="27">
        <f t="shared" si="4"/>
        <v>8200000</v>
      </c>
      <c r="G50" s="27">
        <f t="shared" si="4"/>
        <v>900866.62999999989</v>
      </c>
      <c r="H50" s="27">
        <f t="shared" si="4"/>
        <v>900866.62999999989</v>
      </c>
      <c r="I50" s="27">
        <f t="shared" si="4"/>
        <v>807958.74</v>
      </c>
      <c r="J50" s="27">
        <f t="shared" si="4"/>
        <v>807958.74</v>
      </c>
      <c r="K50" s="27">
        <f t="shared" si="4"/>
        <v>7392041.2600000007</v>
      </c>
      <c r="L50" s="27">
        <f t="shared" si="4"/>
        <v>7392041.2600000007</v>
      </c>
      <c r="M50" s="27">
        <f t="shared" si="4"/>
        <v>0</v>
      </c>
      <c r="N50" s="28">
        <f t="shared" ref="N50" si="5">(I50*100)/F50</f>
        <v>9.8531553658536577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s="23" customFormat="1" ht="15.7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s="23" customFormat="1" ht="15.7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s="23" customFormat="1" ht="15.75" customHeight="1" x14ac:dyDescent="0.25">
      <c r="A53" s="22"/>
      <c r="B53" s="3" t="s">
        <v>14</v>
      </c>
      <c r="C53" s="12">
        <v>45351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s="23" customFormat="1" ht="15.75" customHeight="1" x14ac:dyDescent="0.25">
      <c r="A54" s="22"/>
      <c r="B54" s="3" t="s">
        <v>15</v>
      </c>
      <c r="C54" s="4" t="s">
        <v>120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s="23" customFormat="1" ht="15.75" customHeight="1" x14ac:dyDescent="0.25">
      <c r="A55" s="22"/>
      <c r="B55" s="3" t="s">
        <v>16</v>
      </c>
      <c r="C55" s="2" t="s">
        <v>40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s="23" customFormat="1" ht="15.75" customHeight="1" x14ac:dyDescent="0.25">
      <c r="A56" s="22"/>
      <c r="B56" s="3" t="s">
        <v>17</v>
      </c>
      <c r="C56" s="2" t="s">
        <v>103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s="23" customFormat="1" ht="15.75" customHeight="1" x14ac:dyDescent="0.25">
      <c r="A57" s="22"/>
      <c r="B57" s="3" t="s">
        <v>18</v>
      </c>
      <c r="C57" s="13" t="s">
        <v>104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s="23" customFormat="1" ht="15.75" customHeight="1" x14ac:dyDescent="0.25">
      <c r="A58" s="22"/>
      <c r="B58" s="3" t="s">
        <v>19</v>
      </c>
      <c r="C58" s="2">
        <v>32684442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s="23" customFormat="1" ht="15.75" customHeight="1" x14ac:dyDescent="0.25">
      <c r="A59" s="22"/>
      <c r="B59" s="5" t="s">
        <v>20</v>
      </c>
      <c r="C59" s="6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s="23" customFormat="1" ht="15.7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s="23" customFormat="1" ht="15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s="23" customFormat="1" ht="15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s="23" customFormat="1" ht="15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s="23" customFormat="1" ht="15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s="23" customFormat="1" ht="15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s="23" customFormat="1" ht="15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s="23" customFormat="1" ht="15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s="23" customFormat="1" ht="15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s="23" customFormat="1" ht="15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s="23" customFormat="1" ht="15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s="23" customFormat="1" ht="15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s="23" customFormat="1" ht="15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s="23" customFormat="1" ht="15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s="23" customFormat="1" ht="15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s="23" customFormat="1" ht="15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s="23" customFormat="1" ht="15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s="23" customFormat="1" ht="15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s="23" customFormat="1" ht="15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s="23" customFormat="1" ht="15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s="23" customFormat="1" ht="15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s="23" customFormat="1" ht="15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s="23" customFormat="1" ht="15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s="23" customFormat="1" ht="15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s="23" customFormat="1" ht="15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s="23" customFormat="1" ht="15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s="23" customFormat="1" ht="15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s="23" customFormat="1" ht="15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s="23" customFormat="1" ht="15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s="23" customFormat="1" ht="15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s="23" customFormat="1" ht="15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s="23" customFormat="1" ht="15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s="23" customFormat="1" ht="15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s="23" customFormat="1" ht="15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s="23" customFormat="1" ht="15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s="23" customFormat="1" ht="15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s="23" customFormat="1" ht="15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s="23" customFormat="1" ht="15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s="23" customFormat="1" ht="15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s="23" customFormat="1" ht="15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s="23" customFormat="1" ht="15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s="23" customFormat="1" ht="15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s="23" customFormat="1" ht="15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s="23" customFormat="1" ht="15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s="23" customFormat="1" ht="15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s="23" customFormat="1" ht="15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</sheetData>
  <autoFilter ref="A1:N50" xr:uid="{00000000-0001-0000-0000-000000000000}"/>
  <hyperlinks>
    <hyperlink ref="C57" r:id="rId1" xr:uid="{B39DC1D8-8033-4879-9EF6-80102EA452E6}"/>
  </hyperlinks>
  <pageMargins left="0.31496062992125984" right="0.31496062992125984" top="0.55118110236220474" bottom="0.35433070866141736" header="0" footer="0"/>
  <pageSetup scale="4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2">
        <v>45351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16</v>
      </c>
      <c r="B3" s="2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17</v>
      </c>
      <c r="B4" s="2" t="s">
        <v>103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18</v>
      </c>
      <c r="B5" s="13" t="s">
        <v>104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19</v>
      </c>
      <c r="B6" s="2">
        <v>32684442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20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EAE4E99B-0DE8-43CF-AC06-717A13922E9A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7" t="s">
        <v>21</v>
      </c>
      <c r="B1" s="6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Victor Alulima</cp:lastModifiedBy>
  <cp:lastPrinted>2024-01-16T22:22:26Z</cp:lastPrinted>
  <dcterms:created xsi:type="dcterms:W3CDTF">2011-04-20T17:22:00Z</dcterms:created>
  <dcterms:modified xsi:type="dcterms:W3CDTF">2024-05-06T13:35:30Z</dcterms:modified>
</cp:coreProperties>
</file>