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59\dirección_financiera\CERTIFICACIONES\DIRECCIÓN FINANCIERA\DOCUMENTOS COMPARTIDOS 2025\LOTAIP\MARZO\"/>
    </mc:Choice>
  </mc:AlternateContent>
  <xr:revisionPtr revIDLastSave="0" documentId="13_ncr:1_{2F2CB312-8D77-46DA-8C41-D6F2541A3A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2" l="1"/>
  <c r="G47" i="2"/>
  <c r="F47" i="2"/>
  <c r="N47" i="2" s="1"/>
  <c r="E53" i="2"/>
  <c r="H53" i="2"/>
  <c r="I53" i="2"/>
  <c r="J53" i="2"/>
  <c r="K53" i="2"/>
  <c r="D53" i="2"/>
  <c r="L50" i="2"/>
  <c r="F50" i="2"/>
  <c r="N50" i="2" s="1"/>
  <c r="G50" i="2"/>
  <c r="L27" i="2"/>
  <c r="L28" i="2"/>
  <c r="G28" i="2"/>
  <c r="G27" i="2"/>
  <c r="L20" i="2"/>
  <c r="F20" i="2"/>
  <c r="N20" i="2" s="1"/>
  <c r="G20" i="2"/>
  <c r="L10" i="2"/>
  <c r="L11" i="2"/>
  <c r="L12" i="2"/>
  <c r="L13" i="2"/>
  <c r="F12" i="2"/>
  <c r="N12" i="2" s="1"/>
  <c r="G12" i="2"/>
  <c r="L2" i="2"/>
  <c r="L3" i="2"/>
  <c r="L4" i="2"/>
  <c r="L5" i="2"/>
  <c r="F11" i="2"/>
  <c r="N11" i="2" s="1"/>
  <c r="G11" i="2"/>
  <c r="G13" i="2"/>
  <c r="F13" i="2"/>
  <c r="N13" i="2" s="1"/>
  <c r="G2" i="2" l="1"/>
  <c r="G3" i="2"/>
  <c r="G4" i="2"/>
  <c r="G5" i="2"/>
  <c r="G6" i="2"/>
  <c r="G7" i="2"/>
  <c r="G8" i="2"/>
  <c r="G9" i="2"/>
  <c r="G10" i="2"/>
  <c r="G14" i="2"/>
  <c r="G15" i="2"/>
  <c r="G16" i="2"/>
  <c r="G17" i="2"/>
  <c r="G18" i="2"/>
  <c r="G19" i="2"/>
  <c r="G21" i="2"/>
  <c r="G22" i="2"/>
  <c r="G23" i="2"/>
  <c r="G24" i="2"/>
  <c r="G25" i="2"/>
  <c r="G26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9" i="2"/>
  <c r="G48" i="2"/>
  <c r="G51" i="2"/>
  <c r="G52" i="2"/>
  <c r="L6" i="2"/>
  <c r="L7" i="2"/>
  <c r="L8" i="2"/>
  <c r="L9" i="2"/>
  <c r="L14" i="2"/>
  <c r="L15" i="2"/>
  <c r="L16" i="2"/>
  <c r="L17" i="2"/>
  <c r="L18" i="2"/>
  <c r="L19" i="2"/>
  <c r="L21" i="2"/>
  <c r="L22" i="2"/>
  <c r="L23" i="2"/>
  <c r="L24" i="2"/>
  <c r="L25" i="2"/>
  <c r="L26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9" i="2"/>
  <c r="L48" i="2"/>
  <c r="L51" i="2"/>
  <c r="L52" i="2"/>
  <c r="F2" i="2"/>
  <c r="F3" i="2"/>
  <c r="F4" i="2"/>
  <c r="F5" i="2"/>
  <c r="F6" i="2"/>
  <c r="F7" i="2"/>
  <c r="F8" i="2"/>
  <c r="F9" i="2"/>
  <c r="F10" i="2"/>
  <c r="F14" i="2"/>
  <c r="N14" i="2" s="1"/>
  <c r="F15" i="2"/>
  <c r="N15" i="2" s="1"/>
  <c r="F16" i="2"/>
  <c r="N16" i="2" s="1"/>
  <c r="F17" i="2"/>
  <c r="N17" i="2" s="1"/>
  <c r="F18" i="2"/>
  <c r="N18" i="2" s="1"/>
  <c r="F19" i="2"/>
  <c r="N19" i="2" s="1"/>
  <c r="F21" i="2"/>
  <c r="N21" i="2" s="1"/>
  <c r="F22" i="2"/>
  <c r="N22" i="2" s="1"/>
  <c r="F23" i="2"/>
  <c r="N23" i="2" s="1"/>
  <c r="F24" i="2"/>
  <c r="N24" i="2" s="1"/>
  <c r="F25" i="2"/>
  <c r="N25" i="2" s="1"/>
  <c r="F26" i="2"/>
  <c r="N26" i="2" s="1"/>
  <c r="F27" i="2"/>
  <c r="N27" i="2" s="1"/>
  <c r="F28" i="2"/>
  <c r="N28" i="2" s="1"/>
  <c r="F29" i="2"/>
  <c r="N29" i="2" s="1"/>
  <c r="F30" i="2"/>
  <c r="N30" i="2" s="1"/>
  <c r="F31" i="2"/>
  <c r="N31" i="2" s="1"/>
  <c r="F32" i="2"/>
  <c r="N32" i="2" s="1"/>
  <c r="F33" i="2"/>
  <c r="N33" i="2" s="1"/>
  <c r="F34" i="2"/>
  <c r="N34" i="2" s="1"/>
  <c r="F35" i="2"/>
  <c r="N35" i="2" s="1"/>
  <c r="F36" i="2"/>
  <c r="N36" i="2" s="1"/>
  <c r="F37" i="2"/>
  <c r="N37" i="2" s="1"/>
  <c r="F38" i="2"/>
  <c r="N38" i="2" s="1"/>
  <c r="F39" i="2"/>
  <c r="N39" i="2" s="1"/>
  <c r="F40" i="2"/>
  <c r="N40" i="2" s="1"/>
  <c r="F41" i="2"/>
  <c r="N41" i="2" s="1"/>
  <c r="F42" i="2"/>
  <c r="N42" i="2" s="1"/>
  <c r="F43" i="2"/>
  <c r="N43" i="2" s="1"/>
  <c r="F44" i="2"/>
  <c r="N44" i="2" s="1"/>
  <c r="F45" i="2"/>
  <c r="N45" i="2" s="1"/>
  <c r="F46" i="2"/>
  <c r="N46" i="2" s="1"/>
  <c r="F49" i="2"/>
  <c r="N49" i="2" s="1"/>
  <c r="F48" i="2"/>
  <c r="N48" i="2" s="1"/>
  <c r="F51" i="2"/>
  <c r="N51" i="2" s="1"/>
  <c r="F52" i="2"/>
  <c r="N52" i="2" s="1"/>
  <c r="L53" i="2" l="1"/>
  <c r="G53" i="2"/>
  <c r="N3" i="2"/>
  <c r="N6" i="2"/>
  <c r="N7" i="2"/>
  <c r="N8" i="2"/>
  <c r="N4" i="2" l="1"/>
  <c r="N5" i="2"/>
  <c r="N2" i="2"/>
  <c r="N10" i="2"/>
  <c r="N9" i="2"/>
  <c r="M53" i="2" l="1"/>
  <c r="F53" i="2" l="1"/>
  <c r="N53" i="2" s="1"/>
</calcChain>
</file>

<file path=xl/sharedStrings.xml><?xml version="1.0" encoding="utf-8"?>
<sst xmlns="http://schemas.openxmlformats.org/spreadsheetml/2006/main" count="224" uniqueCount="125">
  <si>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</si>
  <si>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</si>
  <si>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</si>
  <si>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</si>
  <si>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</si>
  <si>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</si>
  <si>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</si>
  <si>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</si>
  <si>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</si>
  <si>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</si>
  <si>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</si>
  <si>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</si>
  <si>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</si>
  <si>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</si>
  <si>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</si>
  <si>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</si>
  <si>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</si>
  <si>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</si>
  <si>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</si>
  <si>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</si>
  <si>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</si>
  <si>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</si>
  <si>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</si>
  <si>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</si>
  <si>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</si>
  <si>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</si>
  <si>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</si>
  <si>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</si>
  <si>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</si>
  <si>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</si>
  <si>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</si>
  <si>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</si>
  <si>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</si>
  <si>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</si>
  <si>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</si>
  <si>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</si>
  <si>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</si>
  <si>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</si>
  <si>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</si>
  <si>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</si>
  <si>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</si>
  <si>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OTROS GASTOS CORRIENTES</t>
  </si>
  <si>
    <t>BIENES DE LARGA DURACIÓN</t>
  </si>
  <si>
    <t>PROGRAMA DE ADMINISTRACIÓN FINANCIERA</t>
  </si>
  <si>
    <t>PROGRAMA DE ADMINISTRACIÓN GENERAL</t>
  </si>
  <si>
    <t>GASTOS FINANCIEROS</t>
  </si>
  <si>
    <t>PROGRAMA DE POLICIA JUSTICIA Y VIGILANCIA</t>
  </si>
  <si>
    <t>GASTOS EN PERSONAL</t>
  </si>
  <si>
    <t>REGISTRO DE LA PROPIEDAD Y MERCANTIL</t>
  </si>
  <si>
    <t>BIENES Y SERVICIOS PARA INVERSIÓN</t>
  </si>
  <si>
    <t>BIENES Y SERVICIOS PARA INVERCIÓN</t>
  </si>
  <si>
    <t>OTROS GASTOS DE INVERSIÓN</t>
  </si>
  <si>
    <t>PROGRAMA DE HIGIENE AMBIENTAL</t>
  </si>
  <si>
    <t>OBRAS PUBLICAS</t>
  </si>
  <si>
    <t>PROGRAMA DE OTROS SERVICIOS COMUNALES</t>
  </si>
  <si>
    <t>OBRAS PÚBLICAS</t>
  </si>
  <si>
    <t>PROGRAMA GASTOS COMUNES DE LA ENTIDAD</t>
  </si>
  <si>
    <t>TRANSFERENCIA DE DOMINIO</t>
  </si>
  <si>
    <t>PROGRAMA SERVICIOS DE LA DEUDA</t>
  </si>
  <si>
    <t>TOTALES</t>
  </si>
  <si>
    <t>GASTOS EN PERSONAL PARA
INVERSIÓN</t>
  </si>
  <si>
    <t>TRANFERENCIAS Y DONACIONES PARA
INVERSIÓN</t>
  </si>
  <si>
    <t>PROTECCIÓN DE DERECHOS</t>
  </si>
  <si>
    <t>PROGRAMA DE GESTIÓN DE PLANIFICACIÓN Y
PROYECTOS</t>
  </si>
  <si>
    <t>PROGRAMA DE ABASTESIMIENTO DE AGUA
POTABLE</t>
  </si>
  <si>
    <t>AMORTIZACIÓN DE LA DEUDA
PÚBLICA</t>
  </si>
  <si>
    <t>PASIVO CIRCULANTE</t>
  </si>
  <si>
    <t>1.1.0.5.1</t>
  </si>
  <si>
    <t>1.1.0.5.3</t>
  </si>
  <si>
    <t>1.1.0.5.7</t>
  </si>
  <si>
    <t>1.1.0.8.4</t>
  </si>
  <si>
    <t>1.2.0.5.1</t>
  </si>
  <si>
    <t>1.2.0.5.3</t>
  </si>
  <si>
    <t>1.2.0.5.7</t>
  </si>
  <si>
    <t>1.2.0.8.4</t>
  </si>
  <si>
    <t>1.3.0.5.1</t>
  </si>
  <si>
    <t>1.3.0.5.3</t>
  </si>
  <si>
    <t>1.3.0.8.4</t>
  </si>
  <si>
    <t>1.4.1.5.1</t>
  </si>
  <si>
    <t>1.4.1.5.3</t>
  </si>
  <si>
    <t>1.4.1.5.7</t>
  </si>
  <si>
    <t>1.4.1.8.4</t>
  </si>
  <si>
    <t>2.1.0.7.1</t>
  </si>
  <si>
    <t>2.1.0.7.3</t>
  </si>
  <si>
    <t>2.1.0.8.4</t>
  </si>
  <si>
    <t>2.3.0.7.1</t>
  </si>
  <si>
    <t>2.3.0.7.3</t>
  </si>
  <si>
    <t>2.3.0.7.7</t>
  </si>
  <si>
    <t>2.3.0.7.8</t>
  </si>
  <si>
    <t>2.3.0.8.4</t>
  </si>
  <si>
    <t>2.4.0.7.1</t>
  </si>
  <si>
    <t>2.4.0.7.3</t>
  </si>
  <si>
    <t>3.1.0.7.1</t>
  </si>
  <si>
    <t>3.1.0.7.3</t>
  </si>
  <si>
    <t>3.1.08.4</t>
  </si>
  <si>
    <t>3.2.0.7.1</t>
  </si>
  <si>
    <t>3.2.0.7.3</t>
  </si>
  <si>
    <t>3.2.0.7.5</t>
  </si>
  <si>
    <t>3.2.0.7.7</t>
  </si>
  <si>
    <t>3.2.0.8.4</t>
  </si>
  <si>
    <t>3.3.0.7.1</t>
  </si>
  <si>
    <t>3.3.0.7.3</t>
  </si>
  <si>
    <t>3.3.0.7.5</t>
  </si>
  <si>
    <t>3.3.0.7.7</t>
  </si>
  <si>
    <t>3.3.0.8.4</t>
  </si>
  <si>
    <t>3.6.0.7.1</t>
  </si>
  <si>
    <t>3.6.0.7.3</t>
  </si>
  <si>
    <t>3.6.0.7.5</t>
  </si>
  <si>
    <t>3.6.0.7.7</t>
  </si>
  <si>
    <t>3.6.0.8.4</t>
  </si>
  <si>
    <t>5.1.0.5.8</t>
  </si>
  <si>
    <t>5.1.0.5.6</t>
  </si>
  <si>
    <t>5.1.0.9.6</t>
  </si>
  <si>
    <t>5.1.0.9.7</t>
  </si>
  <si>
    <t>DIRECCIÓN FINANCIERA</t>
  </si>
  <si>
    <t xml:space="preserve">ECON. KLEBER VALLE </t>
  </si>
  <si>
    <t>kleber.valle@pangua.gob.ec</t>
  </si>
  <si>
    <t>1.3.0.5.7</t>
  </si>
  <si>
    <t>2.1.0.7.5</t>
  </si>
  <si>
    <t>5.1.0.7.8</t>
  </si>
  <si>
    <t>Transferencias Y Donaciones Para Inversion</t>
  </si>
  <si>
    <t>PROGRAMA DE EDUCACIÓN. CULTURA.
RECREACIÓN Y COMUNICACIÓN</t>
  </si>
  <si>
    <t>PROGRAMA OTROS SERVICIOS SOCIALES -
CONV. MIES</t>
  </si>
  <si>
    <t>3.6.0.9.7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</si>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</sst>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.00_ ;_ &quot;$&quot;* \-#,##0.00_ ;_ &quot;$&quot;* &quot;-&quot;??_ ;_ @_ 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12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3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12" applyNumberFormat="0" applyAlignment="0" applyProtection="0"/>
    <xf numFmtId="0" fontId="24" fillId="8" borderId="3" applyNumberFormat="0" applyAlignment="0" applyProtection="0"/>
    <xf numFmtId="0" fontId="25" fillId="0" borderId="13" applyNumberFormat="0" applyFill="0" applyAlignment="0" applyProtection="0"/>
    <xf numFmtId="0" fontId="26" fillId="9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164" fontId="31" fillId="0" borderId="0" applyFont="0" applyFill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0" borderId="15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0" borderId="15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15" applyNumberFormat="0" applyFont="0" applyAlignment="0" applyProtection="0"/>
  </cellStyleXfs>
  <cellXfs count="40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0" fontId="12" fillId="0" borderId="1" xfId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16" fillId="5" borderId="2" xfId="3" applyNumberFormat="1" applyBorder="1" applyAlignment="1">
      <alignment horizontal="center" vertical="center" wrapText="1"/>
    </xf>
    <xf numFmtId="2" fontId="15" fillId="4" borderId="2" xfId="2" applyNumberForma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center" wrapText="1"/>
    </xf>
    <xf numFmtId="164" fontId="14" fillId="0" borderId="21" xfId="44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 wrapText="1"/>
    </xf>
    <xf numFmtId="2" fontId="14" fillId="0" borderId="21" xfId="0" applyNumberFormat="1" applyFont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2" fontId="11" fillId="0" borderId="19" xfId="0" applyNumberFormat="1" applyFont="1" applyBorder="1" applyAlignment="1">
      <alignment horizontal="center" wrapText="1"/>
    </xf>
    <xf numFmtId="2" fontId="11" fillId="0" borderId="17" xfId="0" applyNumberFormat="1" applyFont="1" applyBorder="1" applyAlignment="1">
      <alignment horizontal="center" vertical="center" wrapText="1"/>
    </xf>
    <xf numFmtId="2" fontId="11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05">
    <cellStyle name="20% - Énfasis1" xfId="19" builtinId="30" customBuiltin="1"/>
    <cellStyle name="20% - Énfasis1 2" xfId="46" xr:uid="{509D477C-8848-465E-BEA6-E2A92B6C6C34}"/>
    <cellStyle name="20% - Énfasis1 3" xfId="66" xr:uid="{6109E408-6BC6-4B1F-B158-76559AB89E04}"/>
    <cellStyle name="20% - Énfasis1 4" xfId="86" xr:uid="{0A498743-0E71-41EA-85AB-F03077823F2A}"/>
    <cellStyle name="20% - Énfasis2" xfId="23" builtinId="34" customBuiltin="1"/>
    <cellStyle name="20% - Énfasis2 2" xfId="47" xr:uid="{0CAF2AA4-6DD4-48A9-8162-60ADB1328D83}"/>
    <cellStyle name="20% - Énfasis2 3" xfId="67" xr:uid="{BD9288F1-79B0-4A09-A93C-EE1F4D126E84}"/>
    <cellStyle name="20% - Énfasis2 4" xfId="87" xr:uid="{51AF5BD8-5DDB-4660-B0D1-5541E21BB106}"/>
    <cellStyle name="20% - Énfasis3" xfId="27" builtinId="38" customBuiltin="1"/>
    <cellStyle name="20% - Énfasis3 2" xfId="48" xr:uid="{B934003E-4F17-4634-B12C-87ED4FBBCB98}"/>
    <cellStyle name="20% - Énfasis3 3" xfId="68" xr:uid="{99EC7F63-0879-40FA-9F96-11F403601278}"/>
    <cellStyle name="20% - Énfasis3 4" xfId="88" xr:uid="{BEF1C666-A813-40F8-A94F-F0ADD2F3D00D}"/>
    <cellStyle name="20% - Énfasis4" xfId="31" builtinId="42" customBuiltin="1"/>
    <cellStyle name="20% - Énfasis4 2" xfId="49" xr:uid="{48486D70-AEAE-441C-996D-502C2914BB66}"/>
    <cellStyle name="20% - Énfasis4 3" xfId="69" xr:uid="{284A825F-B19A-473E-A6DC-E4B9485F426A}"/>
    <cellStyle name="20% - Énfasis4 4" xfId="89" xr:uid="{EE8C698A-696F-41F8-952C-4CE0051CB069}"/>
    <cellStyle name="20% - Énfasis5" xfId="35" builtinId="46" customBuiltin="1"/>
    <cellStyle name="20% - Énfasis5 2" xfId="50" xr:uid="{1FE499C1-8854-401A-BEC4-AC8BEA59F16A}"/>
    <cellStyle name="20% - Énfasis5 3" xfId="70" xr:uid="{9DFBD116-9C07-4ADA-8DA9-2C7F93294365}"/>
    <cellStyle name="20% - Énfasis5 4" xfId="90" xr:uid="{CAECB5E8-1E4A-4D81-BA0C-CCBF2F736F4E}"/>
    <cellStyle name="20% - Énfasis6" xfId="39" builtinId="50" customBuiltin="1"/>
    <cellStyle name="20% - Énfasis6 2" xfId="51" xr:uid="{FB069DD7-2540-4376-AD1F-EBA4E644456E}"/>
    <cellStyle name="20% - Énfasis6 3" xfId="71" xr:uid="{D0067E41-4A54-4587-8C08-13786C7A28F7}"/>
    <cellStyle name="20% - Énfasis6 4" xfId="91" xr:uid="{884FF64B-A97E-40FF-BD2B-B0ED88DE5426}"/>
    <cellStyle name="40% - Énfasis1" xfId="20" builtinId="31" customBuiltin="1"/>
    <cellStyle name="40% - Énfasis1 2" xfId="52" xr:uid="{21EF67B2-C47E-4D8A-B8DE-E96AF1B8B298}"/>
    <cellStyle name="40% - Énfasis1 3" xfId="72" xr:uid="{4C62F849-4CA2-4E91-96DB-D61591575F63}"/>
    <cellStyle name="40% - Énfasis1 4" xfId="92" xr:uid="{F0583388-3A95-45C3-AFB8-71B3740D80C0}"/>
    <cellStyle name="40% - Énfasis2" xfId="24" builtinId="35" customBuiltin="1"/>
    <cellStyle name="40% - Énfasis2 2" xfId="53" xr:uid="{000D842E-E14D-49E3-BF10-64D143EFA0DA}"/>
    <cellStyle name="40% - Énfasis2 3" xfId="73" xr:uid="{BC9F5A55-647C-4A85-978F-868CCFF310E4}"/>
    <cellStyle name="40% - Énfasis2 4" xfId="93" xr:uid="{5F8B8D15-872E-4B8F-9C0B-C84D2F2D2061}"/>
    <cellStyle name="40% - Énfasis3" xfId="28" builtinId="39" customBuiltin="1"/>
    <cellStyle name="40% - Énfasis3 2" xfId="54" xr:uid="{CA5A6D5F-4350-4600-A7CD-B8E0183FF24C}"/>
    <cellStyle name="40% - Énfasis3 3" xfId="74" xr:uid="{6AE2AB9B-B3B9-4E36-A529-9B2379AE5A18}"/>
    <cellStyle name="40% - Énfasis3 4" xfId="94" xr:uid="{92274C73-69CB-4034-83C4-955D3A4F5E72}"/>
    <cellStyle name="40% - Énfasis4" xfId="32" builtinId="43" customBuiltin="1"/>
    <cellStyle name="40% - Énfasis4 2" xfId="55" xr:uid="{B87DA42A-CE00-4DF8-8DD1-525E0153819D}"/>
    <cellStyle name="40% - Énfasis4 3" xfId="75" xr:uid="{CD9815C2-96FD-42DA-B33E-FCEB95EA9522}"/>
    <cellStyle name="40% - Énfasis4 4" xfId="95" xr:uid="{CBA07799-D800-4F3E-AB3A-DB3B545812FD}"/>
    <cellStyle name="40% - Énfasis5" xfId="36" builtinId="47" customBuiltin="1"/>
    <cellStyle name="40% - Énfasis5 2" xfId="56" xr:uid="{C4E79AEC-2264-450A-93F8-40EB04EF8CBD}"/>
    <cellStyle name="40% - Énfasis5 3" xfId="76" xr:uid="{E6628A95-E381-4745-8852-B8F8CBBAE783}"/>
    <cellStyle name="40% - Énfasis5 4" xfId="96" xr:uid="{7FC2F7DA-BB38-4A49-BC96-4AE7C86B3E36}"/>
    <cellStyle name="40% - Énfasis6" xfId="40" builtinId="51" customBuiltin="1"/>
    <cellStyle name="40% - Énfasis6 2" xfId="57" xr:uid="{54EBF812-7016-4C38-8D3A-B6C2F3059958}"/>
    <cellStyle name="40% - Énfasis6 3" xfId="77" xr:uid="{5EAAAB92-F6E8-46EF-A031-CFA8B571D304}"/>
    <cellStyle name="40% - Énfasis6 4" xfId="97" xr:uid="{6C979858-BBB4-46D5-B8A2-C9EE5E0A1640}"/>
    <cellStyle name="60% - Énfasis1" xfId="21" builtinId="32" customBuiltin="1"/>
    <cellStyle name="60% - Énfasis1 2" xfId="58" xr:uid="{7379EFD8-31D8-40FF-A0AD-B237330E4A9C}"/>
    <cellStyle name="60% - Énfasis1 3" xfId="78" xr:uid="{2DD1A803-E40A-4B30-B9F3-A9223EE2D19A}"/>
    <cellStyle name="60% - Énfasis1 4" xfId="98" xr:uid="{A50F7FDE-154E-443E-95CC-0E4B0BF65977}"/>
    <cellStyle name="60% - Énfasis2" xfId="25" builtinId="36" customBuiltin="1"/>
    <cellStyle name="60% - Énfasis2 2" xfId="59" xr:uid="{7B6ADD12-59B7-479B-9539-7606E6120144}"/>
    <cellStyle name="60% - Énfasis2 3" xfId="79" xr:uid="{1E0EFCFA-9953-422D-97AD-82C6D0A97E00}"/>
    <cellStyle name="60% - Énfasis2 4" xfId="99" xr:uid="{AB736CD1-21B2-4E54-96C1-138090DB3D5A}"/>
    <cellStyle name="60% - Énfasis3" xfId="29" builtinId="40" customBuiltin="1"/>
    <cellStyle name="60% - Énfasis3 2" xfId="60" xr:uid="{DDAAEFF5-B8A8-4EAA-94CD-F23FDD336911}"/>
    <cellStyle name="60% - Énfasis3 3" xfId="80" xr:uid="{5E302C23-2994-4311-B7B6-091F51FF95C6}"/>
    <cellStyle name="60% - Énfasis3 4" xfId="100" xr:uid="{8161B6C8-3779-4A86-BCC2-ECA4F67C1D19}"/>
    <cellStyle name="60% - Énfasis4" xfId="33" builtinId="44" customBuiltin="1"/>
    <cellStyle name="60% - Énfasis4 2" xfId="61" xr:uid="{AC3E1D15-3C02-471E-83D2-CF85D5C49597}"/>
    <cellStyle name="60% - Énfasis4 3" xfId="81" xr:uid="{EE53C8DA-7BA1-47C0-A3A7-86FA58E4F359}"/>
    <cellStyle name="60% - Énfasis4 4" xfId="101" xr:uid="{DCE842F0-2484-452F-B92B-CE493B0FA82B}"/>
    <cellStyle name="60% - Énfasis5" xfId="37" builtinId="48" customBuiltin="1"/>
    <cellStyle name="60% - Énfasis5 2" xfId="62" xr:uid="{476DEB24-87D1-4F82-B4CA-9D89F5A41168}"/>
    <cellStyle name="60% - Énfasis5 3" xfId="82" xr:uid="{2D85578B-2FCC-4951-9D45-E2848E33D8DA}"/>
    <cellStyle name="60% - Énfasis5 4" xfId="102" xr:uid="{2FF6C574-D332-4A43-B003-97E388EDE847}"/>
    <cellStyle name="60% - Énfasis6" xfId="41" builtinId="52" customBuiltin="1"/>
    <cellStyle name="60% - Énfasis6 2" xfId="63" xr:uid="{BFE01F32-CCF3-47AC-987D-196EAEF5A21B}"/>
    <cellStyle name="60% - Énfasis6 3" xfId="83" xr:uid="{4BD5649B-DC7A-46D3-B395-86B020E02CF4}"/>
    <cellStyle name="60% - Énfasis6 4" xfId="103" xr:uid="{52BA567B-6297-4339-A720-346F4BAEFA88}"/>
    <cellStyle name="Bueno" xfId="2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5" builtinId="16" customBuiltin="1"/>
    <cellStyle name="Encabezado 4" xfId="8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3" builtinId="20" customBuiltin="1"/>
    <cellStyle name="Hipervínculo" xfId="1" builtinId="8"/>
    <cellStyle name="Incorrecto" xfId="9" builtinId="27" customBuiltin="1"/>
    <cellStyle name="Moneda" xfId="44" builtinId="4"/>
    <cellStyle name="Neutral" xfId="10" builtinId="28" customBuiltin="1"/>
    <cellStyle name="Normal" xfId="0" builtinId="0"/>
    <cellStyle name="Normal 2" xfId="42" xr:uid="{15119AB0-F4B9-4551-9E6B-285B5622A99E}"/>
    <cellStyle name="Normal 3" xfId="45" xr:uid="{E24746EB-136C-401A-BB33-55A657325125}"/>
    <cellStyle name="Normal 4" xfId="65" xr:uid="{A3FD6B4E-E4F7-44B8-BC2F-D827EA3873C4}"/>
    <cellStyle name="Normal 5" xfId="85" xr:uid="{EF6ECBB1-9FFD-4454-B920-54D6FC28B4A8}"/>
    <cellStyle name="Notas 2" xfId="43" xr:uid="{A3A25136-91E0-4A16-9B9A-3B5D15E4381A}"/>
    <cellStyle name="Notas 3" xfId="64" xr:uid="{4DCC9D63-B267-45F6-88DA-8503C2309B6B}"/>
    <cellStyle name="Notas 4" xfId="84" xr:uid="{810D7F2E-49D3-425C-9640-D298B2A2A35A}"/>
    <cellStyle name="Notas 5" xfId="104" xr:uid="{4AEE83DA-FEB3-46FD-996F-5EB7DC7F1C21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eber.valle@pangua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leber.valle@pangua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4"/>
  <sheetViews>
    <sheetView tabSelected="1" zoomScale="80" zoomScaleNormal="80" workbookViewId="0">
      <pane ySplit="1" topLeftCell="A44" activePane="bottomLeft" state="frozen"/>
      <selection activeCell="C1" sqref="C1"/>
      <selection pane="bottomLeft" activeCell="K61" sqref="K61"/>
    </sheetView>
  </sheetViews>
  <sheetFormatPr baseColWidth="10" defaultColWidth="14.42578125" defaultRowHeight="15" customHeight="1" x14ac:dyDescent="0.25"/>
  <cols>
    <col min="1" max="1" width="11.85546875" style="15" bestFit="1" customWidth="1"/>
    <col min="2" max="2" width="39.28515625" style="15" customWidth="1"/>
    <col min="3" max="3" width="31.42578125" style="15" customWidth="1"/>
    <col min="4" max="4" width="16" style="15" customWidth="1"/>
    <col min="5" max="5" width="17.28515625" style="15" customWidth="1"/>
    <col min="6" max="6" width="16" style="15" customWidth="1"/>
    <col min="7" max="7" width="16.85546875" style="15" customWidth="1"/>
    <col min="8" max="8" width="16.140625" style="15" customWidth="1"/>
    <col min="9" max="9" width="16" style="15" customWidth="1"/>
    <col min="10" max="10" width="18.42578125" style="15" customWidth="1"/>
    <col min="11" max="11" width="17" style="15" customWidth="1"/>
    <col min="12" max="12" width="18.5703125" style="15" customWidth="1"/>
    <col min="13" max="13" width="13.28515625" style="15" customWidth="1"/>
    <col min="14" max="14" width="16.7109375" style="15" customWidth="1"/>
    <col min="15" max="26" width="10" style="15" customWidth="1"/>
    <col min="27" max="16384" width="14.42578125" style="15"/>
  </cols>
  <sheetData>
    <row r="1" spans="1:26" ht="37.5" customHeight="1" x14ac:dyDescent="0.25">
      <c r="A1" s="23" t="s">
        <v>0</v>
      </c>
      <c r="B1" s="24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4" t="s">
        <v>12</v>
      </c>
      <c r="N1" s="25" t="s">
        <v>13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20" customFormat="1" ht="27.75" customHeight="1" x14ac:dyDescent="0.25">
      <c r="A2" s="26" t="s">
        <v>67</v>
      </c>
      <c r="B2" s="18" t="s">
        <v>44</v>
      </c>
      <c r="C2" s="18" t="s">
        <v>47</v>
      </c>
      <c r="D2" s="21">
        <v>846032.87</v>
      </c>
      <c r="E2" s="21">
        <v>450</v>
      </c>
      <c r="F2" s="21">
        <f>D2+E2</f>
        <v>846482.87</v>
      </c>
      <c r="G2" s="21">
        <f>H2</f>
        <v>185566.2</v>
      </c>
      <c r="H2" s="21">
        <v>185566.2</v>
      </c>
      <c r="I2" s="21">
        <v>185566.2</v>
      </c>
      <c r="J2" s="21">
        <v>185566.2</v>
      </c>
      <c r="K2" s="21">
        <v>660916.67000000004</v>
      </c>
      <c r="L2" s="21">
        <f>(K2+H2)-I2</f>
        <v>660916.67000000016</v>
      </c>
      <c r="M2" s="18">
        <v>0</v>
      </c>
      <c r="N2" s="27">
        <f>(I2*100)/F2</f>
        <v>21.922026608760554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20" customFormat="1" ht="27.75" customHeight="1" x14ac:dyDescent="0.25">
      <c r="A3" s="26" t="s">
        <v>68</v>
      </c>
      <c r="B3" s="18" t="s">
        <v>44</v>
      </c>
      <c r="C3" s="18" t="s">
        <v>40</v>
      </c>
      <c r="D3" s="21">
        <v>185038</v>
      </c>
      <c r="E3" s="21">
        <v>47359.17</v>
      </c>
      <c r="F3" s="21">
        <f>D3+E3</f>
        <v>232397.16999999998</v>
      </c>
      <c r="G3" s="21">
        <f t="shared" ref="G3:G52" si="0">H3</f>
        <v>25087.91</v>
      </c>
      <c r="H3" s="21">
        <v>25087.91</v>
      </c>
      <c r="I3" s="21">
        <v>25087.91</v>
      </c>
      <c r="J3" s="21">
        <v>25087.91</v>
      </c>
      <c r="K3" s="21">
        <v>207309.26</v>
      </c>
      <c r="L3" s="21">
        <f t="shared" ref="L3:L52" si="1">(K3+H3)-I3</f>
        <v>207309.26</v>
      </c>
      <c r="M3" s="18">
        <v>0</v>
      </c>
      <c r="N3" s="27">
        <f t="shared" ref="N3:N52" si="2">(I3*100)/F3</f>
        <v>10.795273453631127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20" customFormat="1" ht="27.75" customHeight="1" x14ac:dyDescent="0.25">
      <c r="A4" s="26" t="s">
        <v>69</v>
      </c>
      <c r="B4" s="18" t="s">
        <v>44</v>
      </c>
      <c r="C4" s="18" t="s">
        <v>41</v>
      </c>
      <c r="D4" s="21">
        <v>97500</v>
      </c>
      <c r="E4" s="21">
        <v>2300</v>
      </c>
      <c r="F4" s="21">
        <f t="shared" ref="F4:F52" si="3">D4+E4</f>
        <v>99800</v>
      </c>
      <c r="G4" s="21">
        <f t="shared" si="0"/>
        <v>9390.7800000000007</v>
      </c>
      <c r="H4" s="21">
        <v>9390.7800000000007</v>
      </c>
      <c r="I4" s="21">
        <v>4849.8999999999996</v>
      </c>
      <c r="J4" s="21">
        <v>4849.8999999999996</v>
      </c>
      <c r="K4" s="21">
        <v>90409.22</v>
      </c>
      <c r="L4" s="21">
        <f t="shared" si="1"/>
        <v>94950.1</v>
      </c>
      <c r="M4" s="18">
        <v>0</v>
      </c>
      <c r="N4" s="27">
        <f t="shared" si="2"/>
        <v>4.8596192384769532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20" customFormat="1" ht="27.75" customHeight="1" x14ac:dyDescent="0.25">
      <c r="A5" s="26" t="s">
        <v>70</v>
      </c>
      <c r="B5" s="18" t="s">
        <v>44</v>
      </c>
      <c r="C5" s="18" t="s">
        <v>42</v>
      </c>
      <c r="D5" s="21">
        <v>110160</v>
      </c>
      <c r="E5" s="21">
        <v>43415.33</v>
      </c>
      <c r="F5" s="21">
        <f t="shared" si="3"/>
        <v>153575.33000000002</v>
      </c>
      <c r="G5" s="21">
        <f t="shared" si="0"/>
        <v>6655</v>
      </c>
      <c r="H5" s="21">
        <v>6655</v>
      </c>
      <c r="I5" s="21">
        <v>6655</v>
      </c>
      <c r="J5" s="21">
        <v>6655</v>
      </c>
      <c r="K5" s="21">
        <v>146920.32999999999</v>
      </c>
      <c r="L5" s="21">
        <f t="shared" si="1"/>
        <v>146920.32999999999</v>
      </c>
      <c r="M5" s="18">
        <v>0</v>
      </c>
      <c r="N5" s="27">
        <f t="shared" si="2"/>
        <v>4.333378284129358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20" customFormat="1" ht="27.75" customHeight="1" x14ac:dyDescent="0.25">
      <c r="A6" s="26" t="s">
        <v>71</v>
      </c>
      <c r="B6" s="18" t="s">
        <v>43</v>
      </c>
      <c r="C6" s="18" t="s">
        <v>47</v>
      </c>
      <c r="D6" s="22">
        <v>193049.86</v>
      </c>
      <c r="E6" s="22">
        <v>100</v>
      </c>
      <c r="F6" s="22">
        <f t="shared" si="3"/>
        <v>193149.86</v>
      </c>
      <c r="G6" s="22">
        <f t="shared" si="0"/>
        <v>39302.400000000001</v>
      </c>
      <c r="H6" s="22">
        <v>39302.400000000001</v>
      </c>
      <c r="I6" s="22">
        <v>39302.400000000001</v>
      </c>
      <c r="J6" s="22">
        <v>39302.400000000001</v>
      </c>
      <c r="K6" s="22">
        <v>153847.46</v>
      </c>
      <c r="L6" s="22">
        <f t="shared" si="1"/>
        <v>153847.46</v>
      </c>
      <c r="M6" s="18">
        <v>0</v>
      </c>
      <c r="N6" s="27">
        <f t="shared" si="2"/>
        <v>20.348137969139611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20" customFormat="1" ht="27.75" customHeight="1" x14ac:dyDescent="0.25">
      <c r="A7" s="26" t="s">
        <v>72</v>
      </c>
      <c r="B7" s="18" t="s">
        <v>43</v>
      </c>
      <c r="C7" s="18" t="s">
        <v>40</v>
      </c>
      <c r="D7" s="22">
        <v>31500</v>
      </c>
      <c r="E7" s="22">
        <v>0</v>
      </c>
      <c r="F7" s="22">
        <f t="shared" si="3"/>
        <v>31500</v>
      </c>
      <c r="G7" s="22">
        <f t="shared" si="0"/>
        <v>0</v>
      </c>
      <c r="H7" s="22">
        <v>0</v>
      </c>
      <c r="I7" s="22">
        <v>0</v>
      </c>
      <c r="J7" s="22">
        <v>0</v>
      </c>
      <c r="K7" s="22">
        <v>31500</v>
      </c>
      <c r="L7" s="22">
        <f t="shared" si="1"/>
        <v>31500</v>
      </c>
      <c r="M7" s="18">
        <v>0</v>
      </c>
      <c r="N7" s="27">
        <f t="shared" si="2"/>
        <v>0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20" customFormat="1" ht="27.75" customHeight="1" x14ac:dyDescent="0.25">
      <c r="A8" s="26" t="s">
        <v>73</v>
      </c>
      <c r="B8" s="18" t="s">
        <v>43</v>
      </c>
      <c r="C8" s="18" t="s">
        <v>41</v>
      </c>
      <c r="D8" s="22">
        <v>5100</v>
      </c>
      <c r="E8" s="22">
        <v>0</v>
      </c>
      <c r="F8" s="22">
        <f t="shared" si="3"/>
        <v>5100</v>
      </c>
      <c r="G8" s="22">
        <f t="shared" si="0"/>
        <v>491.4</v>
      </c>
      <c r="H8" s="22">
        <v>491.4</v>
      </c>
      <c r="I8" s="22">
        <v>491.4</v>
      </c>
      <c r="J8" s="22">
        <v>491.4</v>
      </c>
      <c r="K8" s="22">
        <v>4608.6000000000004</v>
      </c>
      <c r="L8" s="22">
        <f t="shared" si="1"/>
        <v>4608.6000000000004</v>
      </c>
      <c r="M8" s="18">
        <v>0</v>
      </c>
      <c r="N8" s="27">
        <f t="shared" si="2"/>
        <v>9.6352941176470583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0" customFormat="1" ht="27.75" customHeight="1" x14ac:dyDescent="0.25">
      <c r="A9" s="26" t="s">
        <v>74</v>
      </c>
      <c r="B9" s="18" t="s">
        <v>43</v>
      </c>
      <c r="C9" s="18" t="s">
        <v>42</v>
      </c>
      <c r="D9" s="22">
        <v>7500</v>
      </c>
      <c r="E9" s="22">
        <v>0</v>
      </c>
      <c r="F9" s="22">
        <f t="shared" si="3"/>
        <v>7500</v>
      </c>
      <c r="G9" s="22">
        <f t="shared" si="0"/>
        <v>0</v>
      </c>
      <c r="H9" s="22">
        <v>0</v>
      </c>
      <c r="I9" s="22">
        <v>0</v>
      </c>
      <c r="J9" s="22">
        <v>0</v>
      </c>
      <c r="K9" s="22">
        <v>7500</v>
      </c>
      <c r="L9" s="22">
        <f t="shared" si="1"/>
        <v>7500</v>
      </c>
      <c r="M9" s="18">
        <v>0</v>
      </c>
      <c r="N9" s="27">
        <f t="shared" si="2"/>
        <v>0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0" customFormat="1" ht="27.75" customHeight="1" x14ac:dyDescent="0.25">
      <c r="A10" s="26" t="s">
        <v>75</v>
      </c>
      <c r="B10" s="18" t="s">
        <v>46</v>
      </c>
      <c r="C10" s="18" t="s">
        <v>47</v>
      </c>
      <c r="D10" s="21">
        <v>170663.4</v>
      </c>
      <c r="E10" s="21">
        <v>120</v>
      </c>
      <c r="F10" s="21">
        <f t="shared" si="3"/>
        <v>170783.4</v>
      </c>
      <c r="G10" s="21">
        <f t="shared" si="0"/>
        <v>42597.59</v>
      </c>
      <c r="H10" s="21">
        <v>42597.59</v>
      </c>
      <c r="I10" s="21">
        <v>42597.59</v>
      </c>
      <c r="J10" s="21">
        <v>42597.59</v>
      </c>
      <c r="K10" s="21">
        <v>128185.81</v>
      </c>
      <c r="L10" s="21">
        <f t="shared" si="1"/>
        <v>128185.81</v>
      </c>
      <c r="M10" s="30">
        <v>0</v>
      </c>
      <c r="N10" s="31">
        <f t="shared" si="2"/>
        <v>24.942465134199228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0" customFormat="1" ht="27.75" customHeight="1" x14ac:dyDescent="0.25">
      <c r="A11" s="26" t="s">
        <v>76</v>
      </c>
      <c r="B11" s="18" t="s">
        <v>46</v>
      </c>
      <c r="C11" s="18" t="s">
        <v>40</v>
      </c>
      <c r="D11" s="21">
        <v>7200</v>
      </c>
      <c r="E11" s="21">
        <v>0</v>
      </c>
      <c r="F11" s="21">
        <f>D11+E11</f>
        <v>7200</v>
      </c>
      <c r="G11" s="21">
        <f t="shared" si="0"/>
        <v>0</v>
      </c>
      <c r="H11" s="21">
        <v>0</v>
      </c>
      <c r="I11" s="21">
        <v>0</v>
      </c>
      <c r="J11" s="21">
        <v>0</v>
      </c>
      <c r="K11" s="21">
        <v>7200</v>
      </c>
      <c r="L11" s="21">
        <f t="shared" si="1"/>
        <v>7200</v>
      </c>
      <c r="M11" s="18">
        <v>0</v>
      </c>
      <c r="N11" s="31">
        <f t="shared" si="2"/>
        <v>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20" customFormat="1" ht="27.75" customHeight="1" x14ac:dyDescent="0.25">
      <c r="A12" s="26" t="s">
        <v>117</v>
      </c>
      <c r="B12" s="18" t="s">
        <v>46</v>
      </c>
      <c r="C12" s="39" t="s">
        <v>41</v>
      </c>
      <c r="D12" s="21">
        <v>2000</v>
      </c>
      <c r="E12" s="21">
        <v>0</v>
      </c>
      <c r="F12" s="21">
        <f>D12+E12</f>
        <v>2000</v>
      </c>
      <c r="G12" s="21">
        <f t="shared" ref="G12" si="4">H12</f>
        <v>0</v>
      </c>
      <c r="H12" s="21">
        <v>0</v>
      </c>
      <c r="I12" s="21">
        <v>0</v>
      </c>
      <c r="J12" s="21">
        <v>0</v>
      </c>
      <c r="K12" s="21">
        <v>2000</v>
      </c>
      <c r="L12" s="21">
        <f t="shared" ref="L12" si="5">(K12+H12)-I12</f>
        <v>2000</v>
      </c>
      <c r="M12" s="18">
        <v>0</v>
      </c>
      <c r="N12" s="31">
        <f t="shared" ref="N12" si="6">(I12*100)/F12</f>
        <v>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20" customFormat="1" ht="27.75" customHeight="1" x14ac:dyDescent="0.25">
      <c r="A13" s="26" t="s">
        <v>77</v>
      </c>
      <c r="B13" s="18" t="s">
        <v>46</v>
      </c>
      <c r="C13" s="18" t="s">
        <v>42</v>
      </c>
      <c r="D13" s="21">
        <v>1600</v>
      </c>
      <c r="E13" s="21">
        <v>0</v>
      </c>
      <c r="F13" s="21">
        <f t="shared" si="3"/>
        <v>1600</v>
      </c>
      <c r="G13" s="21">
        <f t="shared" si="0"/>
        <v>0</v>
      </c>
      <c r="H13" s="21">
        <v>0</v>
      </c>
      <c r="I13" s="21">
        <v>0</v>
      </c>
      <c r="J13" s="21">
        <v>0</v>
      </c>
      <c r="K13" s="21">
        <v>1600</v>
      </c>
      <c r="L13" s="21">
        <f t="shared" si="1"/>
        <v>1600</v>
      </c>
      <c r="M13" s="18">
        <v>0</v>
      </c>
      <c r="N13" s="31">
        <f t="shared" si="2"/>
        <v>0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0" customFormat="1" ht="27.75" customHeight="1" x14ac:dyDescent="0.25">
      <c r="A14" s="26" t="s">
        <v>78</v>
      </c>
      <c r="B14" s="18" t="s">
        <v>48</v>
      </c>
      <c r="C14" s="18" t="s">
        <v>47</v>
      </c>
      <c r="D14" s="22">
        <v>65324.21</v>
      </c>
      <c r="E14" s="22">
        <v>40</v>
      </c>
      <c r="F14" s="22">
        <f t="shared" si="3"/>
        <v>65364.21</v>
      </c>
      <c r="G14" s="22">
        <f t="shared" si="0"/>
        <v>16144.27</v>
      </c>
      <c r="H14" s="22">
        <v>16144.27</v>
      </c>
      <c r="I14" s="22">
        <v>16144.27</v>
      </c>
      <c r="J14" s="22">
        <v>16144.27</v>
      </c>
      <c r="K14" s="22">
        <v>49219.94</v>
      </c>
      <c r="L14" s="22">
        <f t="shared" si="1"/>
        <v>49219.94</v>
      </c>
      <c r="M14" s="18">
        <v>0</v>
      </c>
      <c r="N14" s="31">
        <f t="shared" si="2"/>
        <v>24.698944575326468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0" customFormat="1" ht="27.75" customHeight="1" x14ac:dyDescent="0.25">
      <c r="A15" s="26" t="s">
        <v>79</v>
      </c>
      <c r="B15" s="18" t="s">
        <v>48</v>
      </c>
      <c r="C15" s="18" t="s">
        <v>40</v>
      </c>
      <c r="D15" s="22">
        <v>28800</v>
      </c>
      <c r="E15" s="22">
        <v>8000</v>
      </c>
      <c r="F15" s="22">
        <f t="shared" si="3"/>
        <v>36800</v>
      </c>
      <c r="G15" s="22">
        <f t="shared" si="0"/>
        <v>0</v>
      </c>
      <c r="H15" s="22">
        <v>0</v>
      </c>
      <c r="I15" s="22">
        <v>0</v>
      </c>
      <c r="J15" s="22">
        <v>0</v>
      </c>
      <c r="K15" s="22">
        <v>36800</v>
      </c>
      <c r="L15" s="22">
        <f t="shared" si="1"/>
        <v>36800</v>
      </c>
      <c r="M15" s="18">
        <v>0</v>
      </c>
      <c r="N15" s="31">
        <f t="shared" si="2"/>
        <v>0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0" customFormat="1" ht="27.75" customHeight="1" x14ac:dyDescent="0.25">
      <c r="A16" s="26" t="s">
        <v>80</v>
      </c>
      <c r="B16" s="18" t="s">
        <v>48</v>
      </c>
      <c r="C16" s="18" t="s">
        <v>41</v>
      </c>
      <c r="D16" s="22">
        <v>1100</v>
      </c>
      <c r="E16" s="22">
        <v>0</v>
      </c>
      <c r="F16" s="22">
        <f t="shared" si="3"/>
        <v>1100</v>
      </c>
      <c r="G16" s="22">
        <f t="shared" si="0"/>
        <v>142.82</v>
      </c>
      <c r="H16" s="22">
        <v>142.82</v>
      </c>
      <c r="I16" s="22">
        <v>142.82</v>
      </c>
      <c r="J16" s="22">
        <v>142.82</v>
      </c>
      <c r="K16" s="22">
        <v>957.18</v>
      </c>
      <c r="L16" s="22">
        <f t="shared" si="1"/>
        <v>957.18000000000006</v>
      </c>
      <c r="M16" s="18">
        <v>0</v>
      </c>
      <c r="N16" s="31">
        <f t="shared" si="2"/>
        <v>12.983636363636364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0" customFormat="1" ht="27.75" customHeight="1" x14ac:dyDescent="0.25">
      <c r="A17" s="26" t="s">
        <v>81</v>
      </c>
      <c r="B17" s="18" t="s">
        <v>48</v>
      </c>
      <c r="C17" s="18" t="s">
        <v>42</v>
      </c>
      <c r="D17" s="22">
        <v>5200</v>
      </c>
      <c r="E17" s="22">
        <v>0</v>
      </c>
      <c r="F17" s="22">
        <f t="shared" si="3"/>
        <v>5200</v>
      </c>
      <c r="G17" s="22">
        <f t="shared" si="0"/>
        <v>0</v>
      </c>
      <c r="H17" s="22">
        <v>0</v>
      </c>
      <c r="I17" s="22">
        <v>0</v>
      </c>
      <c r="J17" s="22">
        <v>0</v>
      </c>
      <c r="K17" s="22">
        <v>5200</v>
      </c>
      <c r="L17" s="22">
        <f t="shared" si="1"/>
        <v>5200</v>
      </c>
      <c r="M17" s="18">
        <v>0</v>
      </c>
      <c r="N17" s="31">
        <f t="shared" si="2"/>
        <v>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0" customFormat="1" ht="27.75" customHeight="1" x14ac:dyDescent="0.25">
      <c r="A18" s="26" t="s">
        <v>82</v>
      </c>
      <c r="B18" s="18" t="s">
        <v>121</v>
      </c>
      <c r="C18" s="18" t="s">
        <v>60</v>
      </c>
      <c r="D18" s="21">
        <v>122621.96</v>
      </c>
      <c r="E18" s="21">
        <v>9542</v>
      </c>
      <c r="F18" s="21">
        <f t="shared" si="3"/>
        <v>132163.96000000002</v>
      </c>
      <c r="G18" s="21">
        <f t="shared" si="0"/>
        <v>28066.33</v>
      </c>
      <c r="H18" s="21">
        <v>28066.33</v>
      </c>
      <c r="I18" s="21">
        <v>28066.33</v>
      </c>
      <c r="J18" s="21">
        <v>28066.33</v>
      </c>
      <c r="K18" s="21">
        <v>104097.63</v>
      </c>
      <c r="L18" s="21">
        <f t="shared" si="1"/>
        <v>104097.63000000002</v>
      </c>
      <c r="M18" s="18">
        <v>0</v>
      </c>
      <c r="N18" s="31">
        <f t="shared" si="2"/>
        <v>21.235993534092046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20" customFormat="1" ht="27.75" customHeight="1" x14ac:dyDescent="0.25">
      <c r="A19" s="26" t="s">
        <v>83</v>
      </c>
      <c r="B19" s="18" t="s">
        <v>121</v>
      </c>
      <c r="C19" s="18" t="s">
        <v>49</v>
      </c>
      <c r="D19" s="21">
        <v>190000</v>
      </c>
      <c r="E19" s="21">
        <v>90197.36</v>
      </c>
      <c r="F19" s="21">
        <f t="shared" si="3"/>
        <v>280197.36</v>
      </c>
      <c r="G19" s="21">
        <f t="shared" si="0"/>
        <v>25513.34</v>
      </c>
      <c r="H19" s="21">
        <v>25513.34</v>
      </c>
      <c r="I19" s="21">
        <v>25513.34</v>
      </c>
      <c r="J19" s="21">
        <v>25513.34</v>
      </c>
      <c r="K19" s="21">
        <v>254684.02</v>
      </c>
      <c r="L19" s="21">
        <f t="shared" si="1"/>
        <v>254684.02</v>
      </c>
      <c r="M19" s="18">
        <v>0</v>
      </c>
      <c r="N19" s="31">
        <f t="shared" si="2"/>
        <v>9.105489073844236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20" customFormat="1" ht="27.75" customHeight="1" x14ac:dyDescent="0.25">
      <c r="A20" s="26" t="s">
        <v>118</v>
      </c>
      <c r="B20" s="18" t="s">
        <v>121</v>
      </c>
      <c r="C20" s="26" t="s">
        <v>53</v>
      </c>
      <c r="D20" s="21">
        <v>78000</v>
      </c>
      <c r="E20" s="21">
        <v>0</v>
      </c>
      <c r="F20" s="21">
        <f t="shared" ref="F20" si="7">D20+E20</f>
        <v>78000</v>
      </c>
      <c r="G20" s="21">
        <f t="shared" ref="G20" si="8">H20</f>
        <v>0</v>
      </c>
      <c r="H20" s="21">
        <v>0</v>
      </c>
      <c r="I20" s="21">
        <v>0</v>
      </c>
      <c r="J20" s="21">
        <v>0</v>
      </c>
      <c r="K20" s="21">
        <v>78000</v>
      </c>
      <c r="L20" s="21">
        <f t="shared" si="1"/>
        <v>78000</v>
      </c>
      <c r="M20" s="18">
        <v>0</v>
      </c>
      <c r="N20" s="31">
        <f t="shared" si="2"/>
        <v>0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20" customFormat="1" ht="27.75" customHeight="1" x14ac:dyDescent="0.25">
      <c r="A21" s="26" t="s">
        <v>84</v>
      </c>
      <c r="B21" s="18" t="s">
        <v>121</v>
      </c>
      <c r="C21" s="18" t="s">
        <v>42</v>
      </c>
      <c r="D21" s="21">
        <v>93000</v>
      </c>
      <c r="E21" s="21">
        <v>98800</v>
      </c>
      <c r="F21" s="21">
        <f t="shared" si="3"/>
        <v>191800</v>
      </c>
      <c r="G21" s="21">
        <f t="shared" si="0"/>
        <v>0</v>
      </c>
      <c r="H21" s="21">
        <v>0</v>
      </c>
      <c r="I21" s="21">
        <v>0</v>
      </c>
      <c r="J21" s="21">
        <v>0</v>
      </c>
      <c r="K21" s="21">
        <v>191800</v>
      </c>
      <c r="L21" s="21">
        <f t="shared" si="1"/>
        <v>191800</v>
      </c>
      <c r="M21" s="18">
        <v>0</v>
      </c>
      <c r="N21" s="31">
        <f t="shared" si="2"/>
        <v>0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20" customFormat="1" ht="27.75" customHeight="1" x14ac:dyDescent="0.25">
      <c r="A22" s="26" t="s">
        <v>85</v>
      </c>
      <c r="B22" s="18" t="s">
        <v>122</v>
      </c>
      <c r="C22" s="18" t="s">
        <v>60</v>
      </c>
      <c r="D22" s="22">
        <v>69415.5</v>
      </c>
      <c r="E22" s="22">
        <v>257458.21</v>
      </c>
      <c r="F22" s="22">
        <f t="shared" si="3"/>
        <v>326873.70999999996</v>
      </c>
      <c r="G22" s="22">
        <f t="shared" si="0"/>
        <v>38040.129999999997</v>
      </c>
      <c r="H22" s="22">
        <v>38040.129999999997</v>
      </c>
      <c r="I22" s="22">
        <v>38040.129999999997</v>
      </c>
      <c r="J22" s="22">
        <v>38040.120000000003</v>
      </c>
      <c r="K22" s="22">
        <v>288833.58</v>
      </c>
      <c r="L22" s="22">
        <f t="shared" si="1"/>
        <v>288833.58</v>
      </c>
      <c r="M22" s="18">
        <v>0</v>
      </c>
      <c r="N22" s="31">
        <f t="shared" si="2"/>
        <v>11.637561797184606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20" customFormat="1" ht="27.75" customHeight="1" x14ac:dyDescent="0.25">
      <c r="A23" s="26" t="s">
        <v>86</v>
      </c>
      <c r="B23" s="18" t="s">
        <v>122</v>
      </c>
      <c r="C23" s="18" t="s">
        <v>50</v>
      </c>
      <c r="D23" s="22">
        <v>90070</v>
      </c>
      <c r="E23" s="22">
        <v>73339.44</v>
      </c>
      <c r="F23" s="22">
        <f t="shared" si="3"/>
        <v>163409.44</v>
      </c>
      <c r="G23" s="22">
        <f t="shared" si="0"/>
        <v>13526.12</v>
      </c>
      <c r="H23" s="22">
        <v>13526.12</v>
      </c>
      <c r="I23" s="22">
        <v>13526.12</v>
      </c>
      <c r="J23" s="22">
        <v>13526.12</v>
      </c>
      <c r="K23" s="22">
        <v>149883.32</v>
      </c>
      <c r="L23" s="22">
        <f t="shared" si="1"/>
        <v>149883.32</v>
      </c>
      <c r="M23" s="18">
        <v>0</v>
      </c>
      <c r="N23" s="31">
        <f t="shared" si="2"/>
        <v>8.2774410095279691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20" customFormat="1" ht="27.75" customHeight="1" x14ac:dyDescent="0.25">
      <c r="A24" s="26" t="s">
        <v>87</v>
      </c>
      <c r="B24" s="18" t="s">
        <v>122</v>
      </c>
      <c r="C24" s="18" t="s">
        <v>51</v>
      </c>
      <c r="D24" s="22">
        <v>100</v>
      </c>
      <c r="E24" s="22">
        <v>0</v>
      </c>
      <c r="F24" s="22">
        <f t="shared" si="3"/>
        <v>100</v>
      </c>
      <c r="G24" s="22">
        <f t="shared" si="0"/>
        <v>0</v>
      </c>
      <c r="H24" s="22">
        <v>0</v>
      </c>
      <c r="I24" s="22">
        <v>0</v>
      </c>
      <c r="J24" s="22">
        <v>0</v>
      </c>
      <c r="K24" s="22">
        <v>100</v>
      </c>
      <c r="L24" s="22">
        <f t="shared" si="1"/>
        <v>100</v>
      </c>
      <c r="M24" s="18">
        <v>0</v>
      </c>
      <c r="N24" s="31">
        <f t="shared" si="2"/>
        <v>0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20" customFormat="1" ht="27.75" customHeight="1" x14ac:dyDescent="0.25">
      <c r="A25" s="26" t="s">
        <v>88</v>
      </c>
      <c r="B25" s="18" t="s">
        <v>122</v>
      </c>
      <c r="C25" s="18" t="s">
        <v>61</v>
      </c>
      <c r="D25" s="22">
        <v>0</v>
      </c>
      <c r="E25" s="22">
        <v>16000</v>
      </c>
      <c r="F25" s="22">
        <f t="shared" si="3"/>
        <v>16000</v>
      </c>
      <c r="G25" s="22">
        <f t="shared" si="0"/>
        <v>8460.67</v>
      </c>
      <c r="H25" s="22">
        <v>8460.67</v>
      </c>
      <c r="I25" s="22">
        <v>8460.67</v>
      </c>
      <c r="J25" s="22">
        <v>8460.67</v>
      </c>
      <c r="K25" s="22">
        <v>7539.33</v>
      </c>
      <c r="L25" s="22">
        <f t="shared" si="1"/>
        <v>7539.33</v>
      </c>
      <c r="M25" s="18">
        <v>0</v>
      </c>
      <c r="N25" s="31">
        <f t="shared" si="2"/>
        <v>52.8791875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20" customFormat="1" ht="27.75" customHeight="1" x14ac:dyDescent="0.25">
      <c r="A26" s="26" t="s">
        <v>89</v>
      </c>
      <c r="B26" s="18" t="s">
        <v>122</v>
      </c>
      <c r="C26" s="18" t="s">
        <v>42</v>
      </c>
      <c r="D26" s="22">
        <v>12000</v>
      </c>
      <c r="E26" s="22">
        <v>0</v>
      </c>
      <c r="F26" s="22">
        <f t="shared" si="3"/>
        <v>12000</v>
      </c>
      <c r="G26" s="22">
        <f t="shared" si="0"/>
        <v>0</v>
      </c>
      <c r="H26" s="22">
        <v>0</v>
      </c>
      <c r="I26" s="22">
        <v>0</v>
      </c>
      <c r="J26" s="22">
        <v>0</v>
      </c>
      <c r="K26" s="22">
        <v>12000</v>
      </c>
      <c r="L26" s="22">
        <f t="shared" si="1"/>
        <v>12000</v>
      </c>
      <c r="M26" s="18">
        <v>0</v>
      </c>
      <c r="N26" s="31">
        <f t="shared" si="2"/>
        <v>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20" customFormat="1" ht="27.75" customHeight="1" x14ac:dyDescent="0.25">
      <c r="A27" s="26" t="s">
        <v>90</v>
      </c>
      <c r="B27" s="18" t="s">
        <v>62</v>
      </c>
      <c r="C27" s="18" t="s">
        <v>60</v>
      </c>
      <c r="D27" s="21">
        <v>51507.23</v>
      </c>
      <c r="E27" s="21">
        <v>30</v>
      </c>
      <c r="F27" s="21">
        <f t="shared" si="3"/>
        <v>51537.23</v>
      </c>
      <c r="G27" s="21">
        <f t="shared" si="0"/>
        <v>11888.12</v>
      </c>
      <c r="H27" s="21">
        <v>11888.12</v>
      </c>
      <c r="I27" s="21">
        <v>11888.12</v>
      </c>
      <c r="J27" s="21">
        <v>11888.12</v>
      </c>
      <c r="K27" s="21">
        <v>39649.11</v>
      </c>
      <c r="L27" s="21">
        <f t="shared" si="1"/>
        <v>39649.11</v>
      </c>
      <c r="M27" s="18">
        <v>0</v>
      </c>
      <c r="N27" s="31" t="e">
        <f>(#REF!*100)/F27</f>
        <v>#REF!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20" customFormat="1" ht="27.75" customHeight="1" x14ac:dyDescent="0.25">
      <c r="A28" s="26" t="s">
        <v>91</v>
      </c>
      <c r="B28" s="18" t="s">
        <v>62</v>
      </c>
      <c r="C28" s="18" t="s">
        <v>49</v>
      </c>
      <c r="D28" s="21">
        <v>3300</v>
      </c>
      <c r="E28" s="21">
        <v>296.99</v>
      </c>
      <c r="F28" s="21">
        <f t="shared" si="3"/>
        <v>3596.99</v>
      </c>
      <c r="G28" s="21">
        <f t="shared" si="0"/>
        <v>292.35000000000002</v>
      </c>
      <c r="H28" s="21">
        <v>292.35000000000002</v>
      </c>
      <c r="I28" s="21">
        <v>292.35000000000002</v>
      </c>
      <c r="J28" s="21">
        <v>292.35000000000002</v>
      </c>
      <c r="K28" s="21">
        <v>3304.64</v>
      </c>
      <c r="L28" s="21">
        <f t="shared" si="1"/>
        <v>3304.64</v>
      </c>
      <c r="M28" s="18">
        <v>0</v>
      </c>
      <c r="N28" s="31" t="e">
        <f>(#REF!*100)/F28</f>
        <v>#REF!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s="20" customFormat="1" ht="27.75" customHeight="1" x14ac:dyDescent="0.25">
      <c r="A29" s="26" t="s">
        <v>92</v>
      </c>
      <c r="B29" s="18" t="s">
        <v>63</v>
      </c>
      <c r="C29" s="18" t="s">
        <v>60</v>
      </c>
      <c r="D29" s="22">
        <v>339770.98</v>
      </c>
      <c r="E29" s="22">
        <v>160</v>
      </c>
      <c r="F29" s="22">
        <f t="shared" si="3"/>
        <v>339930.98</v>
      </c>
      <c r="G29" s="22">
        <f t="shared" si="0"/>
        <v>60083.72</v>
      </c>
      <c r="H29" s="22">
        <v>60083.72</v>
      </c>
      <c r="I29" s="22">
        <v>60083.72</v>
      </c>
      <c r="J29" s="22">
        <v>60083.72</v>
      </c>
      <c r="K29" s="22">
        <v>279847.26</v>
      </c>
      <c r="L29" s="22">
        <f t="shared" si="1"/>
        <v>279847.26</v>
      </c>
      <c r="M29" s="18">
        <v>0</v>
      </c>
      <c r="N29" s="31">
        <f t="shared" si="2"/>
        <v>17.675270432839042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s="20" customFormat="1" ht="27.75" customHeight="1" x14ac:dyDescent="0.25">
      <c r="A30" s="26" t="s">
        <v>93</v>
      </c>
      <c r="B30" s="18" t="s">
        <v>63</v>
      </c>
      <c r="C30" s="18" t="s">
        <v>49</v>
      </c>
      <c r="D30" s="22">
        <v>156600</v>
      </c>
      <c r="E30" s="22">
        <v>152855.6</v>
      </c>
      <c r="F30" s="22">
        <f t="shared" si="3"/>
        <v>309455.59999999998</v>
      </c>
      <c r="G30" s="22">
        <f t="shared" si="0"/>
        <v>64800</v>
      </c>
      <c r="H30" s="22">
        <v>64800</v>
      </c>
      <c r="I30" s="22">
        <v>0</v>
      </c>
      <c r="J30" s="22">
        <v>0</v>
      </c>
      <c r="K30" s="22">
        <v>244655.6</v>
      </c>
      <c r="L30" s="22">
        <f t="shared" si="1"/>
        <v>309455.59999999998</v>
      </c>
      <c r="M30" s="18">
        <v>0</v>
      </c>
      <c r="N30" s="31">
        <f t="shared" si="2"/>
        <v>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s="20" customFormat="1" ht="27.75" customHeight="1" x14ac:dyDescent="0.25">
      <c r="A31" s="26" t="s">
        <v>94</v>
      </c>
      <c r="B31" s="18" t="s">
        <v>63</v>
      </c>
      <c r="C31" s="18" t="s">
        <v>42</v>
      </c>
      <c r="D31" s="22">
        <v>28000</v>
      </c>
      <c r="E31" s="22">
        <v>38500</v>
      </c>
      <c r="F31" s="22">
        <f t="shared" si="3"/>
        <v>66500</v>
      </c>
      <c r="G31" s="22">
        <f t="shared" si="0"/>
        <v>23800.25</v>
      </c>
      <c r="H31" s="22">
        <v>23800.25</v>
      </c>
      <c r="I31" s="22">
        <v>23800.25</v>
      </c>
      <c r="J31" s="22">
        <v>23800.25</v>
      </c>
      <c r="K31" s="22">
        <v>42699.75</v>
      </c>
      <c r="L31" s="22">
        <f t="shared" si="1"/>
        <v>42699.75</v>
      </c>
      <c r="M31" s="18">
        <v>0</v>
      </c>
      <c r="N31" s="31">
        <f t="shared" si="2"/>
        <v>35.789849624060153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s="20" customFormat="1" ht="27.75" customHeight="1" x14ac:dyDescent="0.25">
      <c r="A32" s="26" t="s">
        <v>95</v>
      </c>
      <c r="B32" s="18" t="s">
        <v>52</v>
      </c>
      <c r="C32" s="18" t="s">
        <v>60</v>
      </c>
      <c r="D32" s="21">
        <v>495725.05</v>
      </c>
      <c r="E32" s="21">
        <v>850</v>
      </c>
      <c r="F32" s="21">
        <f t="shared" si="3"/>
        <v>496575.05</v>
      </c>
      <c r="G32" s="21">
        <f t="shared" si="0"/>
        <v>102394.02</v>
      </c>
      <c r="H32" s="21">
        <v>102394.02</v>
      </c>
      <c r="I32" s="21">
        <v>102394.02</v>
      </c>
      <c r="J32" s="21">
        <v>102394.02</v>
      </c>
      <c r="K32" s="21">
        <v>394181.03</v>
      </c>
      <c r="L32" s="21">
        <f t="shared" si="1"/>
        <v>394181.03</v>
      </c>
      <c r="M32" s="18">
        <v>0</v>
      </c>
      <c r="N32" s="31">
        <f t="shared" si="2"/>
        <v>20.62004927553247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20" customFormat="1" ht="27.75" customHeight="1" x14ac:dyDescent="0.25">
      <c r="A33" s="26" t="s">
        <v>96</v>
      </c>
      <c r="B33" s="18" t="s">
        <v>52</v>
      </c>
      <c r="C33" s="18" t="s">
        <v>49</v>
      </c>
      <c r="D33" s="21">
        <v>97520</v>
      </c>
      <c r="E33" s="21">
        <v>64062.720000000001</v>
      </c>
      <c r="F33" s="21">
        <f t="shared" si="3"/>
        <v>161582.72</v>
      </c>
      <c r="G33" s="21">
        <f t="shared" si="0"/>
        <v>17706.2</v>
      </c>
      <c r="H33" s="21">
        <v>17706.2</v>
      </c>
      <c r="I33" s="21">
        <v>17706.2</v>
      </c>
      <c r="J33" s="21">
        <v>17706.2</v>
      </c>
      <c r="K33" s="21">
        <v>143876.51999999999</v>
      </c>
      <c r="L33" s="21">
        <f t="shared" si="1"/>
        <v>143876.51999999999</v>
      </c>
      <c r="M33" s="18">
        <v>0</v>
      </c>
      <c r="N33" s="31">
        <f t="shared" si="2"/>
        <v>10.95797867494742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20" customFormat="1" ht="27.75" customHeight="1" x14ac:dyDescent="0.25">
      <c r="A34" s="26" t="s">
        <v>97</v>
      </c>
      <c r="B34" s="18" t="s">
        <v>52</v>
      </c>
      <c r="C34" s="18" t="s">
        <v>53</v>
      </c>
      <c r="D34" s="21">
        <v>9900</v>
      </c>
      <c r="E34" s="21">
        <v>4000</v>
      </c>
      <c r="F34" s="21">
        <f t="shared" si="3"/>
        <v>13900</v>
      </c>
      <c r="G34" s="21">
        <f t="shared" si="0"/>
        <v>2090</v>
      </c>
      <c r="H34" s="21">
        <v>2090</v>
      </c>
      <c r="I34" s="21">
        <v>2090</v>
      </c>
      <c r="J34" s="21">
        <v>2090</v>
      </c>
      <c r="K34" s="21">
        <v>11810</v>
      </c>
      <c r="L34" s="21">
        <f t="shared" si="1"/>
        <v>11810</v>
      </c>
      <c r="M34" s="18">
        <v>0</v>
      </c>
      <c r="N34" s="31">
        <f t="shared" si="2"/>
        <v>15.035971223021583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s="20" customFormat="1" ht="27.75" customHeight="1" x14ac:dyDescent="0.25">
      <c r="A35" s="26" t="s">
        <v>98</v>
      </c>
      <c r="B35" s="18" t="s">
        <v>52</v>
      </c>
      <c r="C35" s="18" t="s">
        <v>51</v>
      </c>
      <c r="D35" s="21">
        <v>5500</v>
      </c>
      <c r="E35" s="21">
        <v>0</v>
      </c>
      <c r="F35" s="21">
        <f t="shared" si="3"/>
        <v>5500</v>
      </c>
      <c r="G35" s="21">
        <f t="shared" si="0"/>
        <v>1015.75</v>
      </c>
      <c r="H35" s="21">
        <v>1015.75</v>
      </c>
      <c r="I35" s="21">
        <v>1015.75</v>
      </c>
      <c r="J35" s="21">
        <v>1015.75</v>
      </c>
      <c r="K35" s="21">
        <v>4484.25</v>
      </c>
      <c r="L35" s="21">
        <f t="shared" si="1"/>
        <v>4484.25</v>
      </c>
      <c r="M35" s="18">
        <v>0</v>
      </c>
      <c r="N35" s="31">
        <f t="shared" si="2"/>
        <v>18.468181818181819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20" customFormat="1" ht="27.75" customHeight="1" x14ac:dyDescent="0.25">
      <c r="A36" s="26" t="s">
        <v>99</v>
      </c>
      <c r="B36" s="18" t="s">
        <v>52</v>
      </c>
      <c r="C36" s="18" t="s">
        <v>42</v>
      </c>
      <c r="D36" s="21">
        <v>74800</v>
      </c>
      <c r="E36" s="21">
        <v>0</v>
      </c>
      <c r="F36" s="21">
        <f t="shared" si="3"/>
        <v>74800</v>
      </c>
      <c r="G36" s="21">
        <f t="shared" si="0"/>
        <v>0</v>
      </c>
      <c r="H36" s="21">
        <v>0</v>
      </c>
      <c r="I36" s="21">
        <v>0</v>
      </c>
      <c r="J36" s="21">
        <v>0</v>
      </c>
      <c r="K36" s="21">
        <v>74800</v>
      </c>
      <c r="L36" s="21">
        <f t="shared" si="1"/>
        <v>74800</v>
      </c>
      <c r="M36" s="18">
        <v>0</v>
      </c>
      <c r="N36" s="31">
        <f t="shared" si="2"/>
        <v>0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20" customFormat="1" ht="27.75" customHeight="1" x14ac:dyDescent="0.25">
      <c r="A37" s="26" t="s">
        <v>100</v>
      </c>
      <c r="B37" s="18" t="s">
        <v>64</v>
      </c>
      <c r="C37" s="18" t="s">
        <v>60</v>
      </c>
      <c r="D37" s="22">
        <v>146400.59</v>
      </c>
      <c r="E37" s="22">
        <v>140</v>
      </c>
      <c r="F37" s="22">
        <f t="shared" si="3"/>
        <v>146540.59</v>
      </c>
      <c r="G37" s="22">
        <f t="shared" si="0"/>
        <v>38305.870000000003</v>
      </c>
      <c r="H37" s="22">
        <v>38305.870000000003</v>
      </c>
      <c r="I37" s="22">
        <v>38305.870000000003</v>
      </c>
      <c r="J37" s="22">
        <v>38305.870000000003</v>
      </c>
      <c r="K37" s="22">
        <v>108234.72</v>
      </c>
      <c r="L37" s="22">
        <f t="shared" si="1"/>
        <v>108234.72</v>
      </c>
      <c r="M37" s="18">
        <v>0</v>
      </c>
      <c r="N37" s="31">
        <f t="shared" si="2"/>
        <v>26.140109030542327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s="20" customFormat="1" ht="27.75" customHeight="1" x14ac:dyDescent="0.25">
      <c r="A38" s="26" t="s">
        <v>101</v>
      </c>
      <c r="B38" s="18" t="s">
        <v>64</v>
      </c>
      <c r="C38" s="18" t="s">
        <v>49</v>
      </c>
      <c r="D38" s="22">
        <v>224150</v>
      </c>
      <c r="E38" s="22">
        <v>77904.52</v>
      </c>
      <c r="F38" s="22">
        <f t="shared" si="3"/>
        <v>302054.52</v>
      </c>
      <c r="G38" s="22">
        <f t="shared" si="0"/>
        <v>65412.82</v>
      </c>
      <c r="H38" s="22">
        <v>65412.82</v>
      </c>
      <c r="I38" s="22">
        <v>65412.82</v>
      </c>
      <c r="J38" s="22">
        <v>65412.82</v>
      </c>
      <c r="K38" s="22">
        <v>236641.7</v>
      </c>
      <c r="L38" s="22">
        <f t="shared" si="1"/>
        <v>236641.7</v>
      </c>
      <c r="M38" s="18">
        <v>0</v>
      </c>
      <c r="N38" s="31">
        <f t="shared" si="2"/>
        <v>21.655964625194152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s="20" customFormat="1" ht="27.75" customHeight="1" x14ac:dyDescent="0.25">
      <c r="A39" s="26" t="s">
        <v>102</v>
      </c>
      <c r="B39" s="18" t="s">
        <v>64</v>
      </c>
      <c r="C39" s="18" t="s">
        <v>53</v>
      </c>
      <c r="D39" s="22">
        <v>1000</v>
      </c>
      <c r="E39" s="22">
        <v>0</v>
      </c>
      <c r="F39" s="22">
        <f t="shared" si="3"/>
        <v>1000</v>
      </c>
      <c r="G39" s="22">
        <f t="shared" si="0"/>
        <v>0</v>
      </c>
      <c r="H39" s="22">
        <v>0</v>
      </c>
      <c r="I39" s="22">
        <v>0</v>
      </c>
      <c r="J39" s="22">
        <v>0</v>
      </c>
      <c r="K39" s="22">
        <v>1000</v>
      </c>
      <c r="L39" s="22">
        <f t="shared" si="1"/>
        <v>1000</v>
      </c>
      <c r="M39" s="18">
        <v>0</v>
      </c>
      <c r="N39" s="31">
        <f>(I39*100)/F39</f>
        <v>0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s="20" customFormat="1" ht="27.75" customHeight="1" x14ac:dyDescent="0.25">
      <c r="A40" s="26" t="s">
        <v>103</v>
      </c>
      <c r="B40" s="18" t="s">
        <v>64</v>
      </c>
      <c r="C40" s="18" t="s">
        <v>51</v>
      </c>
      <c r="D40" s="22">
        <v>2000</v>
      </c>
      <c r="E40" s="22">
        <v>0</v>
      </c>
      <c r="F40" s="22">
        <f t="shared" si="3"/>
        <v>2000</v>
      </c>
      <c r="G40" s="22">
        <f t="shared" si="0"/>
        <v>224</v>
      </c>
      <c r="H40" s="22">
        <v>224</v>
      </c>
      <c r="I40" s="22">
        <v>224</v>
      </c>
      <c r="J40" s="22">
        <v>224</v>
      </c>
      <c r="K40" s="22">
        <v>1776</v>
      </c>
      <c r="L40" s="22">
        <f t="shared" si="1"/>
        <v>1776</v>
      </c>
      <c r="M40" s="18">
        <v>0</v>
      </c>
      <c r="N40" s="31">
        <f t="shared" si="2"/>
        <v>11.2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s="20" customFormat="1" ht="27.75" customHeight="1" x14ac:dyDescent="0.25">
      <c r="A41" s="26" t="s">
        <v>104</v>
      </c>
      <c r="B41" s="18" t="s">
        <v>64</v>
      </c>
      <c r="C41" s="18" t="s">
        <v>42</v>
      </c>
      <c r="D41" s="22">
        <v>4600</v>
      </c>
      <c r="E41" s="22">
        <v>13521.75</v>
      </c>
      <c r="F41" s="22">
        <f t="shared" si="3"/>
        <v>18121.75</v>
      </c>
      <c r="G41" s="22">
        <f t="shared" si="0"/>
        <v>12710.43</v>
      </c>
      <c r="H41" s="22">
        <v>12710.43</v>
      </c>
      <c r="I41" s="22">
        <v>12710.43</v>
      </c>
      <c r="J41" s="22">
        <v>12710.43</v>
      </c>
      <c r="K41" s="22">
        <v>5411.32</v>
      </c>
      <c r="L41" s="22">
        <f t="shared" si="1"/>
        <v>5411.32</v>
      </c>
      <c r="M41" s="18">
        <v>0</v>
      </c>
      <c r="N41" s="31">
        <f t="shared" si="2"/>
        <v>70.139087008705005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s="20" customFormat="1" ht="27.75" customHeight="1" x14ac:dyDescent="0.25">
      <c r="A42" s="26" t="s">
        <v>105</v>
      </c>
      <c r="B42" s="18" t="s">
        <v>54</v>
      </c>
      <c r="C42" s="18" t="s">
        <v>60</v>
      </c>
      <c r="D42" s="21">
        <v>1118709.53</v>
      </c>
      <c r="E42" s="21">
        <v>10062.24</v>
      </c>
      <c r="F42" s="21">
        <f t="shared" si="3"/>
        <v>1128771.77</v>
      </c>
      <c r="G42" s="21">
        <f t="shared" si="0"/>
        <v>237842.62</v>
      </c>
      <c r="H42" s="21">
        <v>237842.62</v>
      </c>
      <c r="I42" s="21">
        <v>237842.62</v>
      </c>
      <c r="J42" s="21">
        <v>237842.62</v>
      </c>
      <c r="K42" s="21">
        <v>890929.15</v>
      </c>
      <c r="L42" s="21">
        <f t="shared" si="1"/>
        <v>890929.15</v>
      </c>
      <c r="M42" s="18">
        <v>0</v>
      </c>
      <c r="N42" s="31">
        <f t="shared" si="2"/>
        <v>21.070922069569477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s="20" customFormat="1" ht="27.75" customHeight="1" x14ac:dyDescent="0.25">
      <c r="A43" s="28" t="s">
        <v>106</v>
      </c>
      <c r="B43" s="18" t="s">
        <v>54</v>
      </c>
      <c r="C43" s="18" t="s">
        <v>49</v>
      </c>
      <c r="D43" s="21">
        <v>834100</v>
      </c>
      <c r="E43" s="21">
        <v>269976.33</v>
      </c>
      <c r="F43" s="21">
        <f t="shared" si="3"/>
        <v>1104076.33</v>
      </c>
      <c r="G43" s="21">
        <f t="shared" si="0"/>
        <v>174367.29</v>
      </c>
      <c r="H43" s="21">
        <v>174367.29</v>
      </c>
      <c r="I43" s="21">
        <v>149976.89000000001</v>
      </c>
      <c r="J43" s="21">
        <v>149976.89000000001</v>
      </c>
      <c r="K43" s="21">
        <v>929709.04</v>
      </c>
      <c r="L43" s="21">
        <f t="shared" si="1"/>
        <v>954099.44000000006</v>
      </c>
      <c r="M43" s="18">
        <v>0</v>
      </c>
      <c r="N43" s="31">
        <f t="shared" si="2"/>
        <v>13.583924039020021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s="20" customFormat="1" ht="27.75" customHeight="1" x14ac:dyDescent="0.25">
      <c r="A44" s="28" t="s">
        <v>107</v>
      </c>
      <c r="B44" s="18" t="s">
        <v>54</v>
      </c>
      <c r="C44" s="18" t="s">
        <v>55</v>
      </c>
      <c r="D44" s="21">
        <v>775000</v>
      </c>
      <c r="E44" s="21">
        <v>1112498.07</v>
      </c>
      <c r="F44" s="21">
        <f t="shared" si="3"/>
        <v>1887498.07</v>
      </c>
      <c r="G44" s="21">
        <f t="shared" si="0"/>
        <v>97964.44</v>
      </c>
      <c r="H44" s="21">
        <v>97964.44</v>
      </c>
      <c r="I44" s="21">
        <v>97964.44</v>
      </c>
      <c r="J44" s="21">
        <v>97964.44</v>
      </c>
      <c r="K44" s="21">
        <v>1789533.63</v>
      </c>
      <c r="L44" s="21">
        <f t="shared" si="1"/>
        <v>1789533.63</v>
      </c>
      <c r="M44" s="18">
        <v>0</v>
      </c>
      <c r="N44" s="31">
        <f t="shared" si="2"/>
        <v>5.1901743136616822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s="20" customFormat="1" ht="27.75" customHeight="1" x14ac:dyDescent="0.25">
      <c r="A45" s="28" t="s">
        <v>108</v>
      </c>
      <c r="B45" s="18" t="s">
        <v>54</v>
      </c>
      <c r="C45" s="18" t="s">
        <v>51</v>
      </c>
      <c r="D45" s="21">
        <v>0</v>
      </c>
      <c r="E45" s="21">
        <v>48</v>
      </c>
      <c r="F45" s="21">
        <f t="shared" si="3"/>
        <v>48</v>
      </c>
      <c r="G45" s="21">
        <f t="shared" si="0"/>
        <v>0</v>
      </c>
      <c r="H45" s="21">
        <v>0</v>
      </c>
      <c r="I45" s="21">
        <v>0</v>
      </c>
      <c r="J45" s="21">
        <v>0</v>
      </c>
      <c r="K45" s="21">
        <v>48</v>
      </c>
      <c r="L45" s="21">
        <f t="shared" si="1"/>
        <v>48</v>
      </c>
      <c r="M45" s="18">
        <v>0</v>
      </c>
      <c r="N45" s="31">
        <f t="shared" si="2"/>
        <v>0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s="20" customFormat="1" ht="27.75" customHeight="1" x14ac:dyDescent="0.25">
      <c r="A46" s="28" t="s">
        <v>109</v>
      </c>
      <c r="B46" s="18" t="s">
        <v>54</v>
      </c>
      <c r="C46" s="18" t="s">
        <v>42</v>
      </c>
      <c r="D46" s="21">
        <v>24600</v>
      </c>
      <c r="E46" s="21">
        <v>61355.21</v>
      </c>
      <c r="F46" s="21">
        <f t="shared" si="3"/>
        <v>85955.209999999992</v>
      </c>
      <c r="G46" s="21">
        <f t="shared" si="0"/>
        <v>9770</v>
      </c>
      <c r="H46" s="21">
        <v>9770</v>
      </c>
      <c r="I46" s="21">
        <v>9770</v>
      </c>
      <c r="J46" s="21">
        <v>9770</v>
      </c>
      <c r="K46" s="21">
        <v>76185.210000000006</v>
      </c>
      <c r="L46" s="21">
        <f t="shared" si="1"/>
        <v>76185.210000000006</v>
      </c>
      <c r="M46" s="18">
        <v>0</v>
      </c>
      <c r="N46" s="31">
        <f t="shared" si="2"/>
        <v>11.366384888129527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s="20" customFormat="1" ht="27.75" customHeight="1" x14ac:dyDescent="0.25">
      <c r="A47" s="28" t="s">
        <v>123</v>
      </c>
      <c r="B47" s="18" t="s">
        <v>54</v>
      </c>
      <c r="C47" s="18" t="s">
        <v>66</v>
      </c>
      <c r="D47" s="21">
        <v>0</v>
      </c>
      <c r="E47" s="21">
        <v>2100</v>
      </c>
      <c r="F47" s="21">
        <f t="shared" si="3"/>
        <v>2100</v>
      </c>
      <c r="G47" s="21">
        <f t="shared" si="0"/>
        <v>0</v>
      </c>
      <c r="H47" s="21">
        <v>0</v>
      </c>
      <c r="I47" s="21">
        <v>0</v>
      </c>
      <c r="J47" s="21">
        <v>0</v>
      </c>
      <c r="K47" s="21">
        <v>2100</v>
      </c>
      <c r="L47" s="21">
        <f t="shared" si="1"/>
        <v>2100</v>
      </c>
      <c r="M47" s="18">
        <v>0</v>
      </c>
      <c r="N47" s="31">
        <f t="shared" si="2"/>
        <v>0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s="20" customFormat="1" ht="27.75" customHeight="1" x14ac:dyDescent="0.25">
      <c r="A48" s="28" t="s">
        <v>111</v>
      </c>
      <c r="B48" s="18" t="s">
        <v>58</v>
      </c>
      <c r="C48" s="18" t="s">
        <v>45</v>
      </c>
      <c r="D48" s="22">
        <v>116392.89</v>
      </c>
      <c r="E48" s="22">
        <v>0</v>
      </c>
      <c r="F48" s="22">
        <f t="shared" si="3"/>
        <v>116392.89</v>
      </c>
      <c r="G48" s="22">
        <f t="shared" si="0"/>
        <v>30982.19</v>
      </c>
      <c r="H48" s="22">
        <v>30982.19</v>
      </c>
      <c r="I48" s="22">
        <v>30982.19</v>
      </c>
      <c r="J48" s="22">
        <v>30982.19</v>
      </c>
      <c r="K48" s="22">
        <v>85410.7</v>
      </c>
      <c r="L48" s="22">
        <f t="shared" si="1"/>
        <v>85410.7</v>
      </c>
      <c r="M48" s="18">
        <v>0</v>
      </c>
      <c r="N48" s="31">
        <f t="shared" si="2"/>
        <v>26.618627649850435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s="20" customFormat="1" ht="27.75" customHeight="1" x14ac:dyDescent="0.25">
      <c r="A49" s="28" t="s">
        <v>110</v>
      </c>
      <c r="B49" s="18" t="s">
        <v>56</v>
      </c>
      <c r="C49" s="18" t="s">
        <v>57</v>
      </c>
      <c r="D49" s="22">
        <v>40000</v>
      </c>
      <c r="E49" s="22">
        <v>0</v>
      </c>
      <c r="F49" s="22">
        <f>D49+E49</f>
        <v>40000</v>
      </c>
      <c r="G49" s="22">
        <f>H49</f>
        <v>6410.28</v>
      </c>
      <c r="H49" s="22">
        <v>6410.28</v>
      </c>
      <c r="I49" s="22">
        <v>6410.28</v>
      </c>
      <c r="J49" s="22">
        <v>6410.28</v>
      </c>
      <c r="K49" s="22">
        <v>33589.72</v>
      </c>
      <c r="L49" s="22">
        <f>(K49+H49)-I49</f>
        <v>33589.72</v>
      </c>
      <c r="M49" s="18">
        <v>0</v>
      </c>
      <c r="N49" s="31">
        <f>(I49*100)/F49</f>
        <v>16.025700000000001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s="20" customFormat="1" ht="27.75" customHeight="1" x14ac:dyDescent="0.25">
      <c r="A50" s="39" t="s">
        <v>119</v>
      </c>
      <c r="B50" s="18" t="s">
        <v>56</v>
      </c>
      <c r="C50" s="18" t="s">
        <v>120</v>
      </c>
      <c r="D50" s="22">
        <v>302736.23</v>
      </c>
      <c r="E50" s="22">
        <v>-95500</v>
      </c>
      <c r="F50" s="22">
        <f>D50+E50</f>
        <v>207236.22999999998</v>
      </c>
      <c r="G50" s="22">
        <f>H50</f>
        <v>4075.88</v>
      </c>
      <c r="H50" s="22">
        <v>4075.88</v>
      </c>
      <c r="I50" s="22">
        <v>4075.88</v>
      </c>
      <c r="J50" s="22">
        <v>4075.88</v>
      </c>
      <c r="K50" s="22">
        <v>203160.35</v>
      </c>
      <c r="L50" s="22">
        <f>(K50+H50)-I50</f>
        <v>203160.35</v>
      </c>
      <c r="M50" s="18">
        <v>0</v>
      </c>
      <c r="N50" s="31">
        <f>(I50*100)/F50</f>
        <v>1.9667796504501169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s="20" customFormat="1" ht="27.75" customHeight="1" x14ac:dyDescent="0.25">
      <c r="A51" s="28" t="s">
        <v>112</v>
      </c>
      <c r="B51" s="18" t="s">
        <v>58</v>
      </c>
      <c r="C51" s="18" t="s">
        <v>65</v>
      </c>
      <c r="D51" s="22">
        <v>235765.01</v>
      </c>
      <c r="E51" s="22">
        <v>0</v>
      </c>
      <c r="F51" s="22">
        <f t="shared" ref="F51" si="9">D51+E51</f>
        <v>235765.01</v>
      </c>
      <c r="G51" s="22">
        <f t="shared" si="0"/>
        <v>58792.7</v>
      </c>
      <c r="H51" s="22">
        <v>58792.7</v>
      </c>
      <c r="I51" s="22">
        <v>58792.7</v>
      </c>
      <c r="J51" s="22">
        <v>58792.7</v>
      </c>
      <c r="K51" s="22">
        <v>176972.31</v>
      </c>
      <c r="L51" s="22">
        <f t="shared" si="1"/>
        <v>176972.31</v>
      </c>
      <c r="M51" s="18">
        <v>0</v>
      </c>
      <c r="N51" s="31">
        <f t="shared" si="2"/>
        <v>24.93699128636603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s="20" customFormat="1" ht="27.75" customHeight="1" thickBot="1" x14ac:dyDescent="0.3">
      <c r="A52" s="38" t="s">
        <v>113</v>
      </c>
      <c r="B52" s="37" t="s">
        <v>58</v>
      </c>
      <c r="C52" s="37" t="s">
        <v>66</v>
      </c>
      <c r="D52" s="22">
        <v>0</v>
      </c>
      <c r="E52" s="22">
        <v>15000</v>
      </c>
      <c r="F52" s="22">
        <f t="shared" si="3"/>
        <v>15000</v>
      </c>
      <c r="G52" s="22">
        <f t="shared" si="0"/>
        <v>17042.25</v>
      </c>
      <c r="H52" s="22">
        <v>17042.25</v>
      </c>
      <c r="I52" s="22">
        <v>2042.25</v>
      </c>
      <c r="J52" s="22">
        <v>2042.25</v>
      </c>
      <c r="K52" s="22">
        <v>-2042.25</v>
      </c>
      <c r="L52" s="22">
        <f t="shared" si="1"/>
        <v>12957.75</v>
      </c>
      <c r="M52" s="37">
        <v>0</v>
      </c>
      <c r="N52" s="36">
        <f t="shared" si="2"/>
        <v>13.615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s="17" customFormat="1" ht="15.75" customHeight="1" thickBot="1" x14ac:dyDescent="0.3">
      <c r="A53" s="35"/>
      <c r="B53" s="34" t="s">
        <v>59</v>
      </c>
      <c r="C53" s="34"/>
      <c r="D53" s="32">
        <f t="shared" ref="D53:M53" si="10">SUM(D2:D52)</f>
        <v>7501053.3099999987</v>
      </c>
      <c r="E53" s="32">
        <f>SUM(E2:E52)</f>
        <v>2374982.94</v>
      </c>
      <c r="F53" s="32">
        <f t="shared" si="10"/>
        <v>9876036.2500000019</v>
      </c>
      <c r="G53" s="32">
        <f t="shared" si="10"/>
        <v>1476956.1399999997</v>
      </c>
      <c r="H53" s="32">
        <f t="shared" si="10"/>
        <v>1476956.1399999997</v>
      </c>
      <c r="I53" s="32">
        <f t="shared" si="10"/>
        <v>1368224.8599999999</v>
      </c>
      <c r="J53" s="32">
        <f t="shared" si="10"/>
        <v>1368224.8499999996</v>
      </c>
      <c r="K53" s="32">
        <f t="shared" si="10"/>
        <v>8399080.1100000013</v>
      </c>
      <c r="L53" s="32">
        <f t="shared" si="10"/>
        <v>8507811.3900000006</v>
      </c>
      <c r="M53" s="34">
        <f t="shared" si="10"/>
        <v>0</v>
      </c>
      <c r="N53" s="33">
        <f>(I53*100)/F53</f>
        <v>13.853987828365856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17" customFormat="1" ht="15.7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17" customFormat="1" ht="15.7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17" customFormat="1" ht="15.75" customHeight="1" x14ac:dyDescent="0.25">
      <c r="A56" s="16"/>
      <c r="B56" s="3" t="s">
        <v>14</v>
      </c>
      <c r="C56" s="12">
        <v>45747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s="17" customFormat="1" ht="15.75" customHeight="1" x14ac:dyDescent="0.25">
      <c r="A57" s="16"/>
      <c r="B57" s="3" t="s">
        <v>15</v>
      </c>
      <c r="C57" s="4" t="s">
        <v>124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s="17" customFormat="1" ht="15.75" customHeight="1" x14ac:dyDescent="0.25">
      <c r="A58" s="16"/>
      <c r="B58" s="3" t="s">
        <v>16</v>
      </c>
      <c r="C58" s="2" t="s">
        <v>114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s="17" customFormat="1" ht="15.75" customHeight="1" x14ac:dyDescent="0.25">
      <c r="A59" s="16"/>
      <c r="B59" s="3" t="s">
        <v>17</v>
      </c>
      <c r="C59" s="2" t="s">
        <v>115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s="17" customFormat="1" ht="31.5" customHeight="1" x14ac:dyDescent="0.25">
      <c r="A60" s="16"/>
      <c r="B60" s="3" t="s">
        <v>18</v>
      </c>
      <c r="C60" s="13" t="s">
        <v>116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s="17" customFormat="1" ht="15.75" customHeight="1" x14ac:dyDescent="0.25">
      <c r="A61" s="16"/>
      <c r="B61" s="3" t="s">
        <v>19</v>
      </c>
      <c r="C61" s="2">
        <v>32684442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7" customFormat="1" ht="15.75" customHeight="1" x14ac:dyDescent="0.25">
      <c r="A62" s="16"/>
      <c r="B62" s="5" t="s">
        <v>20</v>
      </c>
      <c r="C62" s="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s="17" customFormat="1" ht="15.7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s="17" customFormat="1" ht="15.7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7" customFormat="1" ht="15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s="17" customFormat="1" ht="15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s="17" customFormat="1" ht="15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s="17" customFormat="1" ht="15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s="17" customFormat="1" ht="15.7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s="17" customFormat="1" ht="15.7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s="17" customFormat="1" ht="15.7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s="17" customFormat="1" ht="15.7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s="17" customFormat="1" ht="15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s="17" customFormat="1" ht="15.7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s="17" customFormat="1" ht="15.7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s="17" customFormat="1" ht="15.7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s="17" customFormat="1" ht="15.7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17" customFormat="1" ht="15.7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s="17" customFormat="1" ht="15.7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s="17" customFormat="1" ht="15.7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s="17" customFormat="1" ht="15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s="17" customFormat="1" ht="15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s="17" customFormat="1" ht="15.7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s="17" customFormat="1" ht="15.7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s="17" customFormat="1" ht="15.7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s="17" customFormat="1" ht="15.7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s="17" customFormat="1" ht="15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s="17" customFormat="1" ht="15.7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s="17" customFormat="1" ht="15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s="17" customFormat="1" ht="15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s="17" customFormat="1" ht="15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s="17" customFormat="1" ht="15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s="17" customFormat="1" ht="15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s="17" customFormat="1" ht="15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s="17" customFormat="1" ht="15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s="17" customFormat="1" ht="15.7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s="17" customFormat="1" ht="15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s="17" customFormat="1" ht="15.7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s="17" customFormat="1" ht="15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s="17" customFormat="1" ht="15.7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s="17" customFormat="1" ht="15.7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s="17" customFormat="1" ht="15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s="17" customFormat="1" ht="15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s="17" customFormat="1" ht="15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s="17" customFormat="1" ht="15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s="17" customFormat="1" ht="15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s="17" customFormat="1" ht="15.7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s="17" customFormat="1" ht="15.7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</sheetData>
  <autoFilter ref="A1:N53" xr:uid="{00000000-0001-0000-0000-000000000000}"/>
  <hyperlinks>
    <hyperlink ref="C60" r:id="rId1" xr:uid="{B39DC1D8-8033-4879-9EF6-80102EA452E6}"/>
  </hyperlinks>
  <pageMargins left="0.31496062992125984" right="0.31496062992125984" top="0.55118110236220474" bottom="0.35433070866141736" header="0" footer="0"/>
  <pageSetup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2">
        <v>45747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16</v>
      </c>
      <c r="B3" s="2" t="s">
        <v>114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17</v>
      </c>
      <c r="B4" s="2" t="s">
        <v>115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18</v>
      </c>
      <c r="B5" s="13" t="s">
        <v>116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19</v>
      </c>
      <c r="B6" s="2">
        <v>32684442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20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87813D09-BF4E-4938-B1BA-89ED8ADB37C6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21</v>
      </c>
      <c r="B1" s="6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24</v>
      </c>
      <c r="B3" s="8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38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PRESUPUESTO GAD</cp:lastModifiedBy>
  <cp:lastPrinted>2025-01-24T16:07:43Z</cp:lastPrinted>
  <dcterms:created xsi:type="dcterms:W3CDTF">2011-04-20T17:22:00Z</dcterms:created>
  <dcterms:modified xsi:type="dcterms:W3CDTF">2025-05-05T22:06:08Z</dcterms:modified>
</cp:coreProperties>
</file>