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ABRIL\"/>
    </mc:Choice>
  </mc:AlternateContent>
  <xr:revisionPtr revIDLastSave="0" documentId="14_{C353074C-E3F1-4711-A4E3-5BB9A3B62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" l="1"/>
  <c r="N27" i="2"/>
  <c r="N28" i="2"/>
  <c r="L47" i="2"/>
  <c r="G47" i="2"/>
  <c r="F47" i="2"/>
  <c r="N47" i="2" s="1"/>
  <c r="E53" i="2"/>
  <c r="H53" i="2"/>
  <c r="I53" i="2"/>
  <c r="J53" i="2"/>
  <c r="K53" i="2"/>
  <c r="D53" i="2"/>
  <c r="L50" i="2"/>
  <c r="F50" i="2"/>
  <c r="N50" i="2" s="1"/>
  <c r="G50" i="2"/>
  <c r="L27" i="2"/>
  <c r="L28" i="2"/>
  <c r="G28" i="2"/>
  <c r="G27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2" i="2" l="1"/>
  <c r="G3" i="2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9" i="2"/>
  <c r="G48" i="2"/>
  <c r="G51" i="2"/>
  <c r="G52" i="2"/>
  <c r="L6" i="2"/>
  <c r="L7" i="2"/>
  <c r="L8" i="2"/>
  <c r="L9" i="2"/>
  <c r="L14" i="2"/>
  <c r="L15" i="2"/>
  <c r="L16" i="2"/>
  <c r="L17" i="2"/>
  <c r="L18" i="2"/>
  <c r="L19" i="2"/>
  <c r="L21" i="2"/>
  <c r="L22" i="2"/>
  <c r="L23" i="2"/>
  <c r="L24" i="2"/>
  <c r="L25" i="2"/>
  <c r="L26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9" i="2"/>
  <c r="L48" i="2"/>
  <c r="L51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1" i="2"/>
  <c r="N21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F28" i="2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9" i="2"/>
  <c r="N49" i="2" s="1"/>
  <c r="F48" i="2"/>
  <c r="N48" i="2" s="1"/>
  <c r="F51" i="2"/>
  <c r="N51" i="2" s="1"/>
  <c r="F52" i="2"/>
  <c r="N52" i="2" s="1"/>
  <c r="L53" i="2" l="1"/>
  <c r="G53" i="2"/>
  <c r="N3" i="2"/>
  <c r="N6" i="2"/>
  <c r="N7" i="2"/>
  <c r="N8" i="2"/>
  <c r="N4" i="2" l="1"/>
  <c r="N5" i="2"/>
  <c r="N2" i="2"/>
  <c r="N10" i="2"/>
  <c r="N9" i="2"/>
  <c r="M53" i="2" l="1"/>
  <c r="F53" i="2" l="1"/>
  <c r="N53" i="2" s="1"/>
</calcChain>
</file>

<file path=xl/sharedStrings.xml><?xml version="1.0" encoding="utf-8"?>
<sst xmlns="http://schemas.openxmlformats.org/spreadsheetml/2006/main" count="224" uniqueCount="125">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</sst>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.00_ ;_ &quot;$&quot;* \-#,##0.00_ ;_ &quot;$&quot;* &quot;-&quot;??_ ;_ @_ 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5">
    <xf numFmtId="0" fontId="0" fillId="0" borderId="0"/>
    <xf numFmtId="0" fontId="13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11" applyNumberFormat="0" applyAlignment="0" applyProtection="0"/>
    <xf numFmtId="0" fontId="25" fillId="8" borderId="3" applyNumberFormat="0" applyAlignment="0" applyProtection="0"/>
    <xf numFmtId="0" fontId="26" fillId="0" borderId="12" applyNumberFormat="0" applyFill="0" applyAlignment="0" applyProtection="0"/>
    <xf numFmtId="0" fontId="27" fillId="9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0" borderId="0"/>
    <xf numFmtId="0" fontId="5" fillId="10" borderId="14" applyNumberFormat="0" applyFont="0" applyAlignment="0" applyProtection="0"/>
    <xf numFmtId="164" fontId="32" fillId="0" borderId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</cellStyleXfs>
  <cellXfs count="36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17" fillId="5" borderId="2" xfId="3" applyNumberFormat="1" applyBorder="1" applyAlignment="1">
      <alignment horizontal="center" vertical="center" wrapText="1"/>
    </xf>
    <xf numFmtId="2" fontId="16" fillId="4" borderId="2" xfId="2" applyNumberForma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19" xfId="44" applyFont="1" applyBorder="1" applyAlignment="1">
      <alignment horizontal="center" vertical="center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25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4"/>
  <sheetViews>
    <sheetView tabSelected="1" topLeftCell="C1" zoomScale="85" zoomScaleNormal="85" workbookViewId="0">
      <pane ySplit="1" topLeftCell="A2" activePane="bottomLeft" state="frozen"/>
      <selection activeCell="C1" sqref="C1"/>
      <selection pane="bottomLeft" activeCell="K53" sqref="K53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15" customWidth="1"/>
    <col min="5" max="5" width="17.28515625" style="15" customWidth="1"/>
    <col min="6" max="6" width="16" style="15" customWidth="1"/>
    <col min="7" max="7" width="16.85546875" style="15" customWidth="1"/>
    <col min="8" max="8" width="16.140625" style="15" customWidth="1"/>
    <col min="9" max="9" width="16" style="15" customWidth="1"/>
    <col min="10" max="10" width="18.42578125" style="15" customWidth="1"/>
    <col min="11" max="11" width="17" style="15" customWidth="1"/>
    <col min="12" max="12" width="18.5703125" style="15" customWidth="1"/>
    <col min="13" max="13" width="13.28515625" style="15" customWidth="1"/>
    <col min="14" max="14" width="16.7109375" style="15" customWidth="1"/>
    <col min="15" max="26" width="10" style="15" customWidth="1"/>
    <col min="27" max="16384" width="14.42578125" style="15"/>
  </cols>
  <sheetData>
    <row r="1" spans="1:26" ht="37.5" customHeight="1" x14ac:dyDescent="0.25">
      <c r="A1" s="23" t="s">
        <v>0</v>
      </c>
      <c r="B1" s="24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4" t="s">
        <v>12</v>
      </c>
      <c r="N1" s="25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6" t="s">
        <v>67</v>
      </c>
      <c r="B2" s="18" t="s">
        <v>44</v>
      </c>
      <c r="C2" s="18" t="s">
        <v>47</v>
      </c>
      <c r="D2" s="21">
        <v>846032.87</v>
      </c>
      <c r="E2" s="21">
        <v>450</v>
      </c>
      <c r="F2" s="21">
        <f>D2+E2</f>
        <v>846482.87</v>
      </c>
      <c r="G2" s="21">
        <f>H2</f>
        <v>246230.56</v>
      </c>
      <c r="H2" s="21">
        <v>246230.56</v>
      </c>
      <c r="I2" s="21">
        <v>246230.56</v>
      </c>
      <c r="J2" s="21">
        <v>246230.56</v>
      </c>
      <c r="K2" s="21">
        <v>600252.31000000006</v>
      </c>
      <c r="L2" s="21">
        <f>(K2+H2)-I2</f>
        <v>600252.31000000006</v>
      </c>
      <c r="M2" s="21">
        <v>0</v>
      </c>
      <c r="N2" s="21">
        <f>(I2*100)/F2</f>
        <v>29.088664251410073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6" t="s">
        <v>68</v>
      </c>
      <c r="B3" s="18" t="s">
        <v>44</v>
      </c>
      <c r="C3" s="18" t="s">
        <v>40</v>
      </c>
      <c r="D3" s="21">
        <v>185038</v>
      </c>
      <c r="E3" s="21">
        <v>47359.17</v>
      </c>
      <c r="F3" s="21">
        <f>D3+E3</f>
        <v>232397.16999999998</v>
      </c>
      <c r="G3" s="21">
        <f t="shared" ref="G3:G52" si="0">H3</f>
        <v>45922.31</v>
      </c>
      <c r="H3" s="21">
        <v>45922.31</v>
      </c>
      <c r="I3" s="21">
        <v>45922.31</v>
      </c>
      <c r="J3" s="21">
        <v>45922.31</v>
      </c>
      <c r="K3" s="21">
        <v>186474.86</v>
      </c>
      <c r="L3" s="21">
        <f t="shared" ref="L3:L52" si="1">(K3+H3)-I3</f>
        <v>186474.86</v>
      </c>
      <c r="M3" s="21">
        <v>0</v>
      </c>
      <c r="N3" s="21">
        <f t="shared" ref="N3:N52" si="2">(I3*100)/F3</f>
        <v>19.760270746842572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6" t="s">
        <v>69</v>
      </c>
      <c r="B4" s="18" t="s">
        <v>44</v>
      </c>
      <c r="C4" s="18" t="s">
        <v>41</v>
      </c>
      <c r="D4" s="21">
        <v>97500</v>
      </c>
      <c r="E4" s="21">
        <v>2300</v>
      </c>
      <c r="F4" s="21">
        <f t="shared" ref="F4:F52" si="3">D4+E4</f>
        <v>99800</v>
      </c>
      <c r="G4" s="21">
        <f t="shared" si="0"/>
        <v>9514</v>
      </c>
      <c r="H4" s="21">
        <v>9514</v>
      </c>
      <c r="I4" s="21">
        <v>9514</v>
      </c>
      <c r="J4" s="21">
        <v>9514</v>
      </c>
      <c r="K4" s="21">
        <v>90286</v>
      </c>
      <c r="L4" s="21">
        <f t="shared" si="1"/>
        <v>90286</v>
      </c>
      <c r="M4" s="21">
        <v>0</v>
      </c>
      <c r="N4" s="21">
        <f t="shared" si="2"/>
        <v>9.5330661322645298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6" t="s">
        <v>70</v>
      </c>
      <c r="B5" s="18" t="s">
        <v>44</v>
      </c>
      <c r="C5" s="18" t="s">
        <v>42</v>
      </c>
      <c r="D5" s="21">
        <v>110160</v>
      </c>
      <c r="E5" s="21">
        <v>43415.33</v>
      </c>
      <c r="F5" s="21">
        <f t="shared" si="3"/>
        <v>153575.33000000002</v>
      </c>
      <c r="G5" s="21">
        <f t="shared" si="0"/>
        <v>6655</v>
      </c>
      <c r="H5" s="21">
        <v>6655</v>
      </c>
      <c r="I5" s="21">
        <v>6655</v>
      </c>
      <c r="J5" s="21">
        <v>6655</v>
      </c>
      <c r="K5" s="21">
        <v>146920.32999999999</v>
      </c>
      <c r="L5" s="21">
        <f t="shared" si="1"/>
        <v>146920.32999999999</v>
      </c>
      <c r="M5" s="21">
        <v>0</v>
      </c>
      <c r="N5" s="21">
        <f t="shared" si="2"/>
        <v>4.333378284129358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6" t="s">
        <v>71</v>
      </c>
      <c r="B6" s="18" t="s">
        <v>43</v>
      </c>
      <c r="C6" s="18" t="s">
        <v>47</v>
      </c>
      <c r="D6" s="22">
        <v>193049.86</v>
      </c>
      <c r="E6" s="22">
        <v>100</v>
      </c>
      <c r="F6" s="22">
        <f t="shared" si="3"/>
        <v>193149.86</v>
      </c>
      <c r="G6" s="22">
        <f t="shared" si="0"/>
        <v>50929.65</v>
      </c>
      <c r="H6" s="22">
        <v>50929.65</v>
      </c>
      <c r="I6" s="22">
        <v>50929.65</v>
      </c>
      <c r="J6" s="22">
        <v>50929.65</v>
      </c>
      <c r="K6" s="22">
        <v>142220.21</v>
      </c>
      <c r="L6" s="22">
        <f t="shared" si="1"/>
        <v>142220.21</v>
      </c>
      <c r="M6" s="22">
        <v>0</v>
      </c>
      <c r="N6" s="22">
        <f t="shared" si="2"/>
        <v>26.367945594161966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6" t="s">
        <v>72</v>
      </c>
      <c r="B7" s="18" t="s">
        <v>43</v>
      </c>
      <c r="C7" s="18" t="s">
        <v>40</v>
      </c>
      <c r="D7" s="22">
        <v>31500</v>
      </c>
      <c r="E7" s="22">
        <v>0</v>
      </c>
      <c r="F7" s="22">
        <f t="shared" si="3"/>
        <v>31500</v>
      </c>
      <c r="G7" s="22">
        <f t="shared" si="0"/>
        <v>2310.46</v>
      </c>
      <c r="H7" s="22">
        <v>2310.46</v>
      </c>
      <c r="I7" s="22">
        <v>2310.46</v>
      </c>
      <c r="J7" s="22">
        <v>2310.46</v>
      </c>
      <c r="K7" s="22">
        <v>29189.54</v>
      </c>
      <c r="L7" s="22">
        <f t="shared" si="1"/>
        <v>29189.54</v>
      </c>
      <c r="M7" s="22">
        <v>0</v>
      </c>
      <c r="N7" s="22">
        <f t="shared" si="2"/>
        <v>7.3347936507936504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6" t="s">
        <v>73</v>
      </c>
      <c r="B8" s="18" t="s">
        <v>43</v>
      </c>
      <c r="C8" s="18" t="s">
        <v>41</v>
      </c>
      <c r="D8" s="22">
        <v>5100</v>
      </c>
      <c r="E8" s="22">
        <v>0</v>
      </c>
      <c r="F8" s="22">
        <f t="shared" si="3"/>
        <v>5100</v>
      </c>
      <c r="G8" s="22">
        <f t="shared" si="0"/>
        <v>664.59</v>
      </c>
      <c r="H8" s="22">
        <v>664.59</v>
      </c>
      <c r="I8" s="22">
        <v>664.59</v>
      </c>
      <c r="J8" s="22">
        <v>664.59</v>
      </c>
      <c r="K8" s="22">
        <v>4435.41</v>
      </c>
      <c r="L8" s="22">
        <f t="shared" si="1"/>
        <v>4435.41</v>
      </c>
      <c r="M8" s="22">
        <v>0</v>
      </c>
      <c r="N8" s="22">
        <f t="shared" si="2"/>
        <v>13.031176470588235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6" t="s">
        <v>74</v>
      </c>
      <c r="B9" s="18" t="s">
        <v>43</v>
      </c>
      <c r="C9" s="18" t="s">
        <v>42</v>
      </c>
      <c r="D9" s="22">
        <v>7500</v>
      </c>
      <c r="E9" s="22">
        <v>0</v>
      </c>
      <c r="F9" s="22">
        <f t="shared" si="3"/>
        <v>7500</v>
      </c>
      <c r="G9" s="22">
        <f t="shared" si="0"/>
        <v>0</v>
      </c>
      <c r="H9" s="22">
        <v>0</v>
      </c>
      <c r="I9" s="22">
        <v>0</v>
      </c>
      <c r="J9" s="22">
        <v>0</v>
      </c>
      <c r="K9" s="22">
        <v>7500</v>
      </c>
      <c r="L9" s="22">
        <f t="shared" si="1"/>
        <v>7500</v>
      </c>
      <c r="M9" s="22">
        <v>0</v>
      </c>
      <c r="N9" s="22">
        <f t="shared" si="2"/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6" t="s">
        <v>75</v>
      </c>
      <c r="B10" s="18" t="s">
        <v>46</v>
      </c>
      <c r="C10" s="18" t="s">
        <v>47</v>
      </c>
      <c r="D10" s="21">
        <v>170663.4</v>
      </c>
      <c r="E10" s="21">
        <v>120</v>
      </c>
      <c r="F10" s="21">
        <f t="shared" si="3"/>
        <v>170783.4</v>
      </c>
      <c r="G10" s="21">
        <f t="shared" si="0"/>
        <v>55614.04</v>
      </c>
      <c r="H10" s="21">
        <v>55614.04</v>
      </c>
      <c r="I10" s="21">
        <v>55614.04</v>
      </c>
      <c r="J10" s="21">
        <v>55614.04</v>
      </c>
      <c r="K10" s="21">
        <v>115169.36</v>
      </c>
      <c r="L10" s="21">
        <f t="shared" si="1"/>
        <v>115169.35999999999</v>
      </c>
      <c r="M10" s="21">
        <v>0</v>
      </c>
      <c r="N10" s="21">
        <f t="shared" si="2"/>
        <v>32.564078241796338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6" t="s">
        <v>76</v>
      </c>
      <c r="B11" s="18" t="s">
        <v>46</v>
      </c>
      <c r="C11" s="18" t="s">
        <v>40</v>
      </c>
      <c r="D11" s="21">
        <v>7200</v>
      </c>
      <c r="E11" s="21">
        <v>0</v>
      </c>
      <c r="F11" s="21">
        <f>D11+E11</f>
        <v>7200</v>
      </c>
      <c r="G11" s="21">
        <f t="shared" si="0"/>
        <v>800</v>
      </c>
      <c r="H11" s="21">
        <v>800</v>
      </c>
      <c r="I11" s="21">
        <v>800</v>
      </c>
      <c r="J11" s="21">
        <v>800</v>
      </c>
      <c r="K11" s="21">
        <v>6400</v>
      </c>
      <c r="L11" s="21">
        <f t="shared" si="1"/>
        <v>6400</v>
      </c>
      <c r="M11" s="21">
        <v>0</v>
      </c>
      <c r="N11" s="21">
        <f t="shared" si="2"/>
        <v>11.111111111111111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6" t="s">
        <v>117</v>
      </c>
      <c r="B12" s="18" t="s">
        <v>46</v>
      </c>
      <c r="C12" s="35" t="s">
        <v>41</v>
      </c>
      <c r="D12" s="21">
        <v>2000</v>
      </c>
      <c r="E12" s="21">
        <v>0</v>
      </c>
      <c r="F12" s="21">
        <f>D12+E12</f>
        <v>2000</v>
      </c>
      <c r="G12" s="21">
        <f t="shared" ref="G12" si="4">H12</f>
        <v>0</v>
      </c>
      <c r="H12" s="21">
        <v>0</v>
      </c>
      <c r="I12" s="21">
        <v>0</v>
      </c>
      <c r="J12" s="21">
        <v>0</v>
      </c>
      <c r="K12" s="21">
        <v>2000</v>
      </c>
      <c r="L12" s="21">
        <f t="shared" ref="L12" si="5">(K12+H12)-I12</f>
        <v>2000</v>
      </c>
      <c r="M12" s="21">
        <v>0</v>
      </c>
      <c r="N12" s="21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6" t="s">
        <v>77</v>
      </c>
      <c r="B13" s="18" t="s">
        <v>46</v>
      </c>
      <c r="C13" s="18" t="s">
        <v>42</v>
      </c>
      <c r="D13" s="21">
        <v>1600</v>
      </c>
      <c r="E13" s="21">
        <v>0</v>
      </c>
      <c r="F13" s="21">
        <f t="shared" si="3"/>
        <v>1600</v>
      </c>
      <c r="G13" s="21">
        <f t="shared" si="0"/>
        <v>0</v>
      </c>
      <c r="H13" s="21">
        <v>0</v>
      </c>
      <c r="I13" s="21">
        <v>0</v>
      </c>
      <c r="J13" s="21">
        <v>0</v>
      </c>
      <c r="K13" s="21">
        <v>1600</v>
      </c>
      <c r="L13" s="21">
        <f t="shared" si="1"/>
        <v>1600</v>
      </c>
      <c r="M13" s="21">
        <v>0</v>
      </c>
      <c r="N13" s="21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6" t="s">
        <v>78</v>
      </c>
      <c r="B14" s="18" t="s">
        <v>48</v>
      </c>
      <c r="C14" s="18" t="s">
        <v>47</v>
      </c>
      <c r="D14" s="22">
        <v>65324.21</v>
      </c>
      <c r="E14" s="22">
        <v>40</v>
      </c>
      <c r="F14" s="22">
        <f t="shared" si="3"/>
        <v>65364.21</v>
      </c>
      <c r="G14" s="22">
        <f t="shared" si="0"/>
        <v>21035.34</v>
      </c>
      <c r="H14" s="22">
        <v>21035.34</v>
      </c>
      <c r="I14" s="22">
        <v>21035.34</v>
      </c>
      <c r="J14" s="22">
        <v>21035.34</v>
      </c>
      <c r="K14" s="22">
        <v>44328.87</v>
      </c>
      <c r="L14" s="22">
        <f t="shared" si="1"/>
        <v>44328.87000000001</v>
      </c>
      <c r="M14" s="22">
        <v>0</v>
      </c>
      <c r="N14" s="22">
        <f t="shared" si="2"/>
        <v>32.18173982367415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6" t="s">
        <v>79</v>
      </c>
      <c r="B15" s="18" t="s">
        <v>48</v>
      </c>
      <c r="C15" s="18" t="s">
        <v>40</v>
      </c>
      <c r="D15" s="22">
        <v>28800</v>
      </c>
      <c r="E15" s="22">
        <v>8000</v>
      </c>
      <c r="F15" s="22">
        <f t="shared" si="3"/>
        <v>36800</v>
      </c>
      <c r="G15" s="22">
        <f t="shared" si="0"/>
        <v>0</v>
      </c>
      <c r="H15" s="22">
        <v>0</v>
      </c>
      <c r="I15" s="22">
        <v>0</v>
      </c>
      <c r="J15" s="22">
        <v>0</v>
      </c>
      <c r="K15" s="22">
        <v>36800</v>
      </c>
      <c r="L15" s="22">
        <f t="shared" si="1"/>
        <v>36800</v>
      </c>
      <c r="M15" s="22">
        <v>0</v>
      </c>
      <c r="N15" s="22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6" t="s">
        <v>80</v>
      </c>
      <c r="B16" s="18" t="s">
        <v>48</v>
      </c>
      <c r="C16" s="18" t="s">
        <v>41</v>
      </c>
      <c r="D16" s="22">
        <v>1100</v>
      </c>
      <c r="E16" s="22">
        <v>0</v>
      </c>
      <c r="F16" s="22">
        <f t="shared" si="3"/>
        <v>1100</v>
      </c>
      <c r="G16" s="22">
        <f t="shared" si="0"/>
        <v>142.82</v>
      </c>
      <c r="H16" s="22">
        <v>142.82</v>
      </c>
      <c r="I16" s="22">
        <v>142.82</v>
      </c>
      <c r="J16" s="22">
        <v>142.82</v>
      </c>
      <c r="K16" s="22">
        <v>957.18</v>
      </c>
      <c r="L16" s="22">
        <f t="shared" si="1"/>
        <v>957.18000000000006</v>
      </c>
      <c r="M16" s="22">
        <v>0</v>
      </c>
      <c r="N16" s="22">
        <f t="shared" si="2"/>
        <v>12.983636363636364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6" t="s">
        <v>81</v>
      </c>
      <c r="B17" s="18" t="s">
        <v>48</v>
      </c>
      <c r="C17" s="18" t="s">
        <v>42</v>
      </c>
      <c r="D17" s="22">
        <v>5200</v>
      </c>
      <c r="E17" s="22">
        <v>0</v>
      </c>
      <c r="F17" s="22">
        <f t="shared" si="3"/>
        <v>5200</v>
      </c>
      <c r="G17" s="22">
        <f t="shared" si="0"/>
        <v>0</v>
      </c>
      <c r="H17" s="22">
        <v>0</v>
      </c>
      <c r="I17" s="22">
        <v>0</v>
      </c>
      <c r="J17" s="22">
        <v>0</v>
      </c>
      <c r="K17" s="22">
        <v>5200</v>
      </c>
      <c r="L17" s="22">
        <f t="shared" si="1"/>
        <v>5200</v>
      </c>
      <c r="M17" s="22">
        <v>0</v>
      </c>
      <c r="N17" s="22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6" t="s">
        <v>82</v>
      </c>
      <c r="B18" s="18" t="s">
        <v>121</v>
      </c>
      <c r="C18" s="18" t="s">
        <v>60</v>
      </c>
      <c r="D18" s="21">
        <v>122621.96</v>
      </c>
      <c r="E18" s="21">
        <v>9542</v>
      </c>
      <c r="F18" s="21">
        <f t="shared" si="3"/>
        <v>132163.96000000002</v>
      </c>
      <c r="G18" s="21">
        <f t="shared" si="0"/>
        <v>40308.79</v>
      </c>
      <c r="H18" s="21">
        <v>40308.79</v>
      </c>
      <c r="I18" s="21">
        <v>39905.33</v>
      </c>
      <c r="J18" s="21">
        <v>39905.33</v>
      </c>
      <c r="K18" s="21">
        <v>91855.17</v>
      </c>
      <c r="L18" s="21">
        <f t="shared" si="1"/>
        <v>92258.62999999999</v>
      </c>
      <c r="M18" s="21">
        <v>0</v>
      </c>
      <c r="N18" s="21">
        <f t="shared" si="2"/>
        <v>30.193806238856638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6" t="s">
        <v>83</v>
      </c>
      <c r="B19" s="18" t="s">
        <v>121</v>
      </c>
      <c r="C19" s="18" t="s">
        <v>49</v>
      </c>
      <c r="D19" s="21">
        <v>190000</v>
      </c>
      <c r="E19" s="21">
        <v>90197.36</v>
      </c>
      <c r="F19" s="21">
        <f t="shared" si="3"/>
        <v>280197.36</v>
      </c>
      <c r="G19" s="21">
        <f t="shared" si="0"/>
        <v>39273.699999999997</v>
      </c>
      <c r="H19" s="21">
        <v>39273.699999999997</v>
      </c>
      <c r="I19" s="21">
        <v>39273.699999999997</v>
      </c>
      <c r="J19" s="21">
        <v>39273.699999999997</v>
      </c>
      <c r="K19" s="21">
        <v>240923.66</v>
      </c>
      <c r="L19" s="21">
        <f t="shared" si="1"/>
        <v>240923.65999999997</v>
      </c>
      <c r="M19" s="21">
        <v>0</v>
      </c>
      <c r="N19" s="21">
        <f t="shared" si="2"/>
        <v>14.016441839423468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6" t="s">
        <v>118</v>
      </c>
      <c r="B20" s="18" t="s">
        <v>121</v>
      </c>
      <c r="C20" s="26" t="s">
        <v>53</v>
      </c>
      <c r="D20" s="21">
        <v>78000</v>
      </c>
      <c r="E20" s="21">
        <v>0</v>
      </c>
      <c r="F20" s="21">
        <f t="shared" ref="F20" si="7">D20+E20</f>
        <v>78000</v>
      </c>
      <c r="G20" s="21">
        <f t="shared" ref="G20" si="8">H20</f>
        <v>0</v>
      </c>
      <c r="H20" s="21">
        <v>0</v>
      </c>
      <c r="I20" s="21">
        <v>0</v>
      </c>
      <c r="J20" s="21">
        <v>0</v>
      </c>
      <c r="K20" s="21">
        <v>78000</v>
      </c>
      <c r="L20" s="21">
        <f t="shared" si="1"/>
        <v>78000</v>
      </c>
      <c r="M20" s="21">
        <v>0</v>
      </c>
      <c r="N20" s="21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6" t="s">
        <v>84</v>
      </c>
      <c r="B21" s="18" t="s">
        <v>121</v>
      </c>
      <c r="C21" s="18" t="s">
        <v>42</v>
      </c>
      <c r="D21" s="21">
        <v>93000</v>
      </c>
      <c r="E21" s="21">
        <v>98800</v>
      </c>
      <c r="F21" s="21">
        <f t="shared" si="3"/>
        <v>191800</v>
      </c>
      <c r="G21" s="21">
        <f t="shared" si="0"/>
        <v>5800</v>
      </c>
      <c r="H21" s="21">
        <v>5800</v>
      </c>
      <c r="I21" s="21">
        <v>5800</v>
      </c>
      <c r="J21" s="21">
        <v>5800</v>
      </c>
      <c r="K21" s="21">
        <v>186000</v>
      </c>
      <c r="L21" s="21">
        <f t="shared" si="1"/>
        <v>186000</v>
      </c>
      <c r="M21" s="21">
        <v>0</v>
      </c>
      <c r="N21" s="21">
        <f t="shared" si="2"/>
        <v>3.0239833159541187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6" t="s">
        <v>85</v>
      </c>
      <c r="B22" s="18" t="s">
        <v>122</v>
      </c>
      <c r="C22" s="18" t="s">
        <v>60</v>
      </c>
      <c r="D22" s="22">
        <v>69415.5</v>
      </c>
      <c r="E22" s="22">
        <v>257458.21</v>
      </c>
      <c r="F22" s="22">
        <f t="shared" si="3"/>
        <v>326873.70999999996</v>
      </c>
      <c r="G22" s="22">
        <f t="shared" si="0"/>
        <v>60880.86</v>
      </c>
      <c r="H22" s="22">
        <v>60880.86</v>
      </c>
      <c r="I22" s="22">
        <v>60880.86</v>
      </c>
      <c r="J22" s="22">
        <v>62310.63</v>
      </c>
      <c r="K22" s="22">
        <v>265992.84999999998</v>
      </c>
      <c r="L22" s="22">
        <f t="shared" si="1"/>
        <v>265992.84999999998</v>
      </c>
      <c r="M22" s="22">
        <v>0</v>
      </c>
      <c r="N22" s="22">
        <f t="shared" si="2"/>
        <v>18.625193197703176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6" t="s">
        <v>86</v>
      </c>
      <c r="B23" s="18" t="s">
        <v>122</v>
      </c>
      <c r="C23" s="18" t="s">
        <v>50</v>
      </c>
      <c r="D23" s="22">
        <v>90070</v>
      </c>
      <c r="E23" s="22">
        <v>73339.44</v>
      </c>
      <c r="F23" s="22">
        <f t="shared" si="3"/>
        <v>163409.44</v>
      </c>
      <c r="G23" s="22">
        <f t="shared" si="0"/>
        <v>20760</v>
      </c>
      <c r="H23" s="22">
        <v>20760</v>
      </c>
      <c r="I23" s="22">
        <v>20760</v>
      </c>
      <c r="J23" s="22">
        <v>20760</v>
      </c>
      <c r="K23" s="22">
        <v>142649.44</v>
      </c>
      <c r="L23" s="22">
        <f t="shared" si="1"/>
        <v>142649.44</v>
      </c>
      <c r="M23" s="22">
        <v>0</v>
      </c>
      <c r="N23" s="22">
        <f t="shared" si="2"/>
        <v>12.704284403642776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6" t="s">
        <v>87</v>
      </c>
      <c r="B24" s="18" t="s">
        <v>122</v>
      </c>
      <c r="C24" s="18" t="s">
        <v>51</v>
      </c>
      <c r="D24" s="22">
        <v>100</v>
      </c>
      <c r="E24" s="22">
        <v>0</v>
      </c>
      <c r="F24" s="22">
        <f t="shared" si="3"/>
        <v>100</v>
      </c>
      <c r="G24" s="22">
        <f t="shared" si="0"/>
        <v>0</v>
      </c>
      <c r="H24" s="22">
        <v>0</v>
      </c>
      <c r="I24" s="22">
        <v>0</v>
      </c>
      <c r="J24" s="22">
        <v>0</v>
      </c>
      <c r="K24" s="22">
        <v>100</v>
      </c>
      <c r="L24" s="22">
        <f t="shared" si="1"/>
        <v>100</v>
      </c>
      <c r="M24" s="22">
        <v>0</v>
      </c>
      <c r="N24" s="22">
        <f t="shared" si="2"/>
        <v>0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6" t="s">
        <v>88</v>
      </c>
      <c r="B25" s="18" t="s">
        <v>122</v>
      </c>
      <c r="C25" s="18" t="s">
        <v>61</v>
      </c>
      <c r="D25" s="22">
        <v>0</v>
      </c>
      <c r="E25" s="22">
        <v>16000</v>
      </c>
      <c r="F25" s="22">
        <f t="shared" si="3"/>
        <v>16000</v>
      </c>
      <c r="G25" s="22">
        <f t="shared" si="0"/>
        <v>8460.67</v>
      </c>
      <c r="H25" s="22">
        <v>8460.67</v>
      </c>
      <c r="I25" s="22">
        <v>8460.67</v>
      </c>
      <c r="J25" s="22">
        <v>8460.67</v>
      </c>
      <c r="K25" s="22">
        <v>7539.33</v>
      </c>
      <c r="L25" s="22">
        <f t="shared" si="1"/>
        <v>7539.33</v>
      </c>
      <c r="M25" s="22">
        <v>0</v>
      </c>
      <c r="N25" s="22">
        <f t="shared" si="2"/>
        <v>52.8791875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6" t="s">
        <v>89</v>
      </c>
      <c r="B26" s="18" t="s">
        <v>122</v>
      </c>
      <c r="C26" s="18" t="s">
        <v>42</v>
      </c>
      <c r="D26" s="22">
        <v>12000</v>
      </c>
      <c r="E26" s="22">
        <v>0</v>
      </c>
      <c r="F26" s="22">
        <f t="shared" si="3"/>
        <v>12000</v>
      </c>
      <c r="G26" s="22">
        <f t="shared" si="0"/>
        <v>0</v>
      </c>
      <c r="H26" s="22">
        <v>0</v>
      </c>
      <c r="I26" s="22">
        <v>0</v>
      </c>
      <c r="J26" s="22">
        <v>0</v>
      </c>
      <c r="K26" s="22">
        <v>12000</v>
      </c>
      <c r="L26" s="22">
        <f t="shared" si="1"/>
        <v>12000</v>
      </c>
      <c r="M26" s="22">
        <v>0</v>
      </c>
      <c r="N26" s="22">
        <f t="shared" si="2"/>
        <v>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6" t="s">
        <v>90</v>
      </c>
      <c r="B27" s="18" t="s">
        <v>62</v>
      </c>
      <c r="C27" s="18" t="s">
        <v>60</v>
      </c>
      <c r="D27" s="21">
        <v>51507.23</v>
      </c>
      <c r="E27" s="21">
        <v>30</v>
      </c>
      <c r="F27" s="21">
        <f t="shared" si="3"/>
        <v>51537.23</v>
      </c>
      <c r="G27" s="21">
        <f t="shared" si="0"/>
        <v>15544.02</v>
      </c>
      <c r="H27" s="21">
        <v>15544.02</v>
      </c>
      <c r="I27" s="21">
        <v>15544.02</v>
      </c>
      <c r="J27" s="21">
        <v>15544.02</v>
      </c>
      <c r="K27" s="21">
        <v>35993.21</v>
      </c>
      <c r="L27" s="21">
        <f t="shared" si="1"/>
        <v>35993.209999999992</v>
      </c>
      <c r="M27" s="21">
        <v>0</v>
      </c>
      <c r="N27" s="21">
        <f t="shared" si="2"/>
        <v>30.160759513074332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6" t="s">
        <v>91</v>
      </c>
      <c r="B28" s="18" t="s">
        <v>62</v>
      </c>
      <c r="C28" s="18" t="s">
        <v>49</v>
      </c>
      <c r="D28" s="21">
        <v>3300</v>
      </c>
      <c r="E28" s="21">
        <v>296.99</v>
      </c>
      <c r="F28" s="21">
        <f t="shared" si="3"/>
        <v>3596.99</v>
      </c>
      <c r="G28" s="21">
        <f t="shared" si="0"/>
        <v>1092.3499999999999</v>
      </c>
      <c r="H28" s="21">
        <v>1092.3499999999999</v>
      </c>
      <c r="I28" s="21">
        <v>1092.3499999999999</v>
      </c>
      <c r="J28" s="21">
        <v>1092.3499999999999</v>
      </c>
      <c r="K28" s="21">
        <v>2504.64</v>
      </c>
      <c r="L28" s="21">
        <f t="shared" si="1"/>
        <v>2504.64</v>
      </c>
      <c r="M28" s="21">
        <v>0</v>
      </c>
      <c r="N28" s="21">
        <f t="shared" si="2"/>
        <v>30.368446951478873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6" t="s">
        <v>92</v>
      </c>
      <c r="B29" s="18" t="s">
        <v>63</v>
      </c>
      <c r="C29" s="18" t="s">
        <v>60</v>
      </c>
      <c r="D29" s="22">
        <v>339770.98</v>
      </c>
      <c r="E29" s="22">
        <v>160</v>
      </c>
      <c r="F29" s="22">
        <f t="shared" si="3"/>
        <v>339930.98</v>
      </c>
      <c r="G29" s="22">
        <f t="shared" si="0"/>
        <v>78947.37</v>
      </c>
      <c r="H29" s="22">
        <v>78947.37</v>
      </c>
      <c r="I29" s="22">
        <v>78947.37</v>
      </c>
      <c r="J29" s="22">
        <v>78947.37</v>
      </c>
      <c r="K29" s="22">
        <v>260983.61</v>
      </c>
      <c r="L29" s="22">
        <f t="shared" si="1"/>
        <v>260983.61</v>
      </c>
      <c r="M29" s="22">
        <v>0</v>
      </c>
      <c r="N29" s="22">
        <f t="shared" si="2"/>
        <v>23.224529285327275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6" t="s">
        <v>93</v>
      </c>
      <c r="B30" s="18" t="s">
        <v>63</v>
      </c>
      <c r="C30" s="18" t="s">
        <v>49</v>
      </c>
      <c r="D30" s="22">
        <v>156600</v>
      </c>
      <c r="E30" s="22">
        <v>152855.6</v>
      </c>
      <c r="F30" s="22">
        <f t="shared" si="3"/>
        <v>309455.59999999998</v>
      </c>
      <c r="G30" s="22">
        <f t="shared" si="0"/>
        <v>66785.3</v>
      </c>
      <c r="H30" s="22">
        <v>66785.3</v>
      </c>
      <c r="I30" s="22">
        <v>1985.3</v>
      </c>
      <c r="J30" s="22">
        <v>1985.3</v>
      </c>
      <c r="K30" s="22">
        <v>242670.3</v>
      </c>
      <c r="L30" s="22">
        <f t="shared" si="1"/>
        <v>307470.3</v>
      </c>
      <c r="M30" s="22">
        <v>0</v>
      </c>
      <c r="N30" s="22">
        <f t="shared" si="2"/>
        <v>0.6415459923814596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6" t="s">
        <v>94</v>
      </c>
      <c r="B31" s="18" t="s">
        <v>63</v>
      </c>
      <c r="C31" s="18" t="s">
        <v>42</v>
      </c>
      <c r="D31" s="22">
        <v>28000</v>
      </c>
      <c r="E31" s="22">
        <v>38500</v>
      </c>
      <c r="F31" s="22">
        <f t="shared" si="3"/>
        <v>66500</v>
      </c>
      <c r="G31" s="22">
        <f t="shared" si="0"/>
        <v>23800.25</v>
      </c>
      <c r="H31" s="22">
        <v>23800.25</v>
      </c>
      <c r="I31" s="22">
        <v>23800.25</v>
      </c>
      <c r="J31" s="22">
        <v>23800.25</v>
      </c>
      <c r="K31" s="22">
        <v>42699.75</v>
      </c>
      <c r="L31" s="22">
        <f t="shared" si="1"/>
        <v>42699.75</v>
      </c>
      <c r="M31" s="22">
        <v>0</v>
      </c>
      <c r="N31" s="22">
        <f t="shared" si="2"/>
        <v>35.789849624060153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6" t="s">
        <v>95</v>
      </c>
      <c r="B32" s="18" t="s">
        <v>52</v>
      </c>
      <c r="C32" s="18" t="s">
        <v>60</v>
      </c>
      <c r="D32" s="21">
        <v>495725.05</v>
      </c>
      <c r="E32" s="21">
        <v>850</v>
      </c>
      <c r="F32" s="21">
        <f t="shared" si="3"/>
        <v>496575.05</v>
      </c>
      <c r="G32" s="21">
        <f t="shared" si="0"/>
        <v>130448.35</v>
      </c>
      <c r="H32" s="21">
        <v>130448.35</v>
      </c>
      <c r="I32" s="21">
        <v>130448.35</v>
      </c>
      <c r="J32" s="21">
        <v>130448.35</v>
      </c>
      <c r="K32" s="21">
        <v>366126.7</v>
      </c>
      <c r="L32" s="21">
        <f t="shared" si="1"/>
        <v>366126.70000000007</v>
      </c>
      <c r="M32" s="21">
        <v>0</v>
      </c>
      <c r="N32" s="21">
        <f t="shared" si="2"/>
        <v>26.269614230517622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6" t="s">
        <v>96</v>
      </c>
      <c r="B33" s="18" t="s">
        <v>52</v>
      </c>
      <c r="C33" s="18" t="s">
        <v>49</v>
      </c>
      <c r="D33" s="21">
        <v>97520</v>
      </c>
      <c r="E33" s="21">
        <v>64062.720000000001</v>
      </c>
      <c r="F33" s="21">
        <f t="shared" si="3"/>
        <v>161582.72</v>
      </c>
      <c r="G33" s="21">
        <f t="shared" si="0"/>
        <v>22681.06</v>
      </c>
      <c r="H33" s="21">
        <v>22681.06</v>
      </c>
      <c r="I33" s="21">
        <v>21200.77</v>
      </c>
      <c r="J33" s="21">
        <v>21200.77</v>
      </c>
      <c r="K33" s="21">
        <v>138901.66</v>
      </c>
      <c r="L33" s="21">
        <f t="shared" si="1"/>
        <v>140381.95000000001</v>
      </c>
      <c r="M33" s="21">
        <v>0</v>
      </c>
      <c r="N33" s="21">
        <f t="shared" si="2"/>
        <v>13.120691370958479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6" t="s">
        <v>97</v>
      </c>
      <c r="B34" s="18" t="s">
        <v>52</v>
      </c>
      <c r="C34" s="18" t="s">
        <v>53</v>
      </c>
      <c r="D34" s="21">
        <v>9900</v>
      </c>
      <c r="E34" s="21">
        <v>4000</v>
      </c>
      <c r="F34" s="21">
        <f t="shared" si="3"/>
        <v>13900</v>
      </c>
      <c r="G34" s="21">
        <f t="shared" si="0"/>
        <v>2090</v>
      </c>
      <c r="H34" s="21">
        <v>2090</v>
      </c>
      <c r="I34" s="21">
        <v>2090</v>
      </c>
      <c r="J34" s="21">
        <v>2090</v>
      </c>
      <c r="K34" s="21">
        <v>11810</v>
      </c>
      <c r="L34" s="21">
        <f t="shared" si="1"/>
        <v>11810</v>
      </c>
      <c r="M34" s="21">
        <v>0</v>
      </c>
      <c r="N34" s="21">
        <f t="shared" si="2"/>
        <v>15.035971223021583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6" t="s">
        <v>98</v>
      </c>
      <c r="B35" s="18" t="s">
        <v>52</v>
      </c>
      <c r="C35" s="18" t="s">
        <v>51</v>
      </c>
      <c r="D35" s="21">
        <v>5500</v>
      </c>
      <c r="E35" s="21">
        <v>0</v>
      </c>
      <c r="F35" s="21">
        <f t="shared" si="3"/>
        <v>5500</v>
      </c>
      <c r="G35" s="21">
        <f t="shared" si="0"/>
        <v>1015.75</v>
      </c>
      <c r="H35" s="21">
        <v>1015.75</v>
      </c>
      <c r="I35" s="21">
        <v>1015.75</v>
      </c>
      <c r="J35" s="21">
        <v>1015.75</v>
      </c>
      <c r="K35" s="21">
        <v>4484.25</v>
      </c>
      <c r="L35" s="21">
        <f t="shared" si="1"/>
        <v>4484.25</v>
      </c>
      <c r="M35" s="21">
        <v>0</v>
      </c>
      <c r="N35" s="21">
        <f t="shared" si="2"/>
        <v>18.468181818181819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6" t="s">
        <v>99</v>
      </c>
      <c r="B36" s="18" t="s">
        <v>52</v>
      </c>
      <c r="C36" s="18" t="s">
        <v>42</v>
      </c>
      <c r="D36" s="21">
        <v>74800</v>
      </c>
      <c r="E36" s="21">
        <v>0</v>
      </c>
      <c r="F36" s="21">
        <f t="shared" si="3"/>
        <v>74800</v>
      </c>
      <c r="G36" s="21">
        <f t="shared" si="0"/>
        <v>0</v>
      </c>
      <c r="H36" s="21">
        <v>0</v>
      </c>
      <c r="I36" s="21">
        <v>0</v>
      </c>
      <c r="J36" s="21">
        <v>0</v>
      </c>
      <c r="K36" s="21">
        <v>74800</v>
      </c>
      <c r="L36" s="21">
        <f t="shared" si="1"/>
        <v>74800</v>
      </c>
      <c r="M36" s="21">
        <v>0</v>
      </c>
      <c r="N36" s="21">
        <f t="shared" si="2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6" t="s">
        <v>100</v>
      </c>
      <c r="B37" s="18" t="s">
        <v>64</v>
      </c>
      <c r="C37" s="18" t="s">
        <v>60</v>
      </c>
      <c r="D37" s="22">
        <v>146400.59</v>
      </c>
      <c r="E37" s="22">
        <v>140</v>
      </c>
      <c r="F37" s="22">
        <f t="shared" si="3"/>
        <v>146540.59</v>
      </c>
      <c r="G37" s="22">
        <f t="shared" si="0"/>
        <v>49989.63</v>
      </c>
      <c r="H37" s="22">
        <v>49989.63</v>
      </c>
      <c r="I37" s="22">
        <v>49989.63</v>
      </c>
      <c r="J37" s="22">
        <v>49989.63</v>
      </c>
      <c r="K37" s="22">
        <v>96550.96</v>
      </c>
      <c r="L37" s="22">
        <f t="shared" si="1"/>
        <v>96550.959999999992</v>
      </c>
      <c r="M37" s="22">
        <v>0</v>
      </c>
      <c r="N37" s="22">
        <f t="shared" si="2"/>
        <v>34.113162776265611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6" t="s">
        <v>101</v>
      </c>
      <c r="B38" s="18" t="s">
        <v>64</v>
      </c>
      <c r="C38" s="18" t="s">
        <v>49</v>
      </c>
      <c r="D38" s="22">
        <v>224150</v>
      </c>
      <c r="E38" s="22">
        <v>77904.52</v>
      </c>
      <c r="F38" s="22">
        <f t="shared" si="3"/>
        <v>302054.52</v>
      </c>
      <c r="G38" s="22">
        <f t="shared" si="0"/>
        <v>65899.820000000007</v>
      </c>
      <c r="H38" s="22">
        <v>65899.820000000007</v>
      </c>
      <c r="I38" s="22">
        <v>65899.820000000007</v>
      </c>
      <c r="J38" s="22">
        <v>65899.820000000007</v>
      </c>
      <c r="K38" s="22">
        <v>236154.7</v>
      </c>
      <c r="L38" s="22">
        <f t="shared" si="1"/>
        <v>236154.7</v>
      </c>
      <c r="M38" s="22">
        <v>0</v>
      </c>
      <c r="N38" s="22">
        <f t="shared" si="2"/>
        <v>21.817193796669557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6" t="s">
        <v>102</v>
      </c>
      <c r="B39" s="18" t="s">
        <v>64</v>
      </c>
      <c r="C39" s="18" t="s">
        <v>53</v>
      </c>
      <c r="D39" s="22">
        <v>1000</v>
      </c>
      <c r="E39" s="22">
        <v>0</v>
      </c>
      <c r="F39" s="22">
        <f t="shared" si="3"/>
        <v>1000</v>
      </c>
      <c r="G39" s="22">
        <f t="shared" si="0"/>
        <v>0</v>
      </c>
      <c r="H39" s="22">
        <v>0</v>
      </c>
      <c r="I39" s="22">
        <v>0</v>
      </c>
      <c r="J39" s="22">
        <v>0</v>
      </c>
      <c r="K39" s="22">
        <v>1000</v>
      </c>
      <c r="L39" s="22">
        <f t="shared" si="1"/>
        <v>1000</v>
      </c>
      <c r="M39" s="22">
        <v>0</v>
      </c>
      <c r="N39" s="22">
        <f>(I39*100)/F39</f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6" t="s">
        <v>103</v>
      </c>
      <c r="B40" s="18" t="s">
        <v>64</v>
      </c>
      <c r="C40" s="18" t="s">
        <v>51</v>
      </c>
      <c r="D40" s="22">
        <v>2000</v>
      </c>
      <c r="E40" s="22">
        <v>0</v>
      </c>
      <c r="F40" s="22">
        <f t="shared" si="3"/>
        <v>2000</v>
      </c>
      <c r="G40" s="22">
        <f t="shared" si="0"/>
        <v>224</v>
      </c>
      <c r="H40" s="22">
        <v>224</v>
      </c>
      <c r="I40" s="22">
        <v>224</v>
      </c>
      <c r="J40" s="22">
        <v>224</v>
      </c>
      <c r="K40" s="22">
        <v>1776</v>
      </c>
      <c r="L40" s="22">
        <f t="shared" si="1"/>
        <v>1776</v>
      </c>
      <c r="M40" s="22">
        <v>0</v>
      </c>
      <c r="N40" s="22">
        <f t="shared" si="2"/>
        <v>11.2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6" t="s">
        <v>104</v>
      </c>
      <c r="B41" s="18" t="s">
        <v>64</v>
      </c>
      <c r="C41" s="18" t="s">
        <v>42</v>
      </c>
      <c r="D41" s="22">
        <v>4600</v>
      </c>
      <c r="E41" s="22">
        <v>13521.75</v>
      </c>
      <c r="F41" s="22">
        <f t="shared" si="3"/>
        <v>18121.75</v>
      </c>
      <c r="G41" s="22">
        <f t="shared" si="0"/>
        <v>12710.43</v>
      </c>
      <c r="H41" s="22">
        <v>12710.43</v>
      </c>
      <c r="I41" s="22">
        <v>12710.43</v>
      </c>
      <c r="J41" s="22">
        <v>12710.43</v>
      </c>
      <c r="K41" s="22">
        <v>5411.32</v>
      </c>
      <c r="L41" s="22">
        <f t="shared" si="1"/>
        <v>5411.32</v>
      </c>
      <c r="M41" s="22">
        <v>0</v>
      </c>
      <c r="N41" s="22">
        <f t="shared" si="2"/>
        <v>70.139087008705005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6" t="s">
        <v>105</v>
      </c>
      <c r="B42" s="18" t="s">
        <v>54</v>
      </c>
      <c r="C42" s="18" t="s">
        <v>60</v>
      </c>
      <c r="D42" s="21">
        <v>1118709.53</v>
      </c>
      <c r="E42" s="21">
        <v>10062.24</v>
      </c>
      <c r="F42" s="21">
        <f t="shared" si="3"/>
        <v>1128771.77</v>
      </c>
      <c r="G42" s="21">
        <f t="shared" si="0"/>
        <v>311627.07</v>
      </c>
      <c r="H42" s="21">
        <v>311627.07</v>
      </c>
      <c r="I42" s="21">
        <v>311627.07</v>
      </c>
      <c r="J42" s="21">
        <v>310197.28999999998</v>
      </c>
      <c r="K42" s="21">
        <v>817144.7</v>
      </c>
      <c r="L42" s="21">
        <f t="shared" si="1"/>
        <v>817144.7</v>
      </c>
      <c r="M42" s="21">
        <v>0</v>
      </c>
      <c r="N42" s="21">
        <f t="shared" si="2"/>
        <v>27.607624347302732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7" t="s">
        <v>106</v>
      </c>
      <c r="B43" s="18" t="s">
        <v>54</v>
      </c>
      <c r="C43" s="18" t="s">
        <v>49</v>
      </c>
      <c r="D43" s="21">
        <v>834100</v>
      </c>
      <c r="E43" s="21">
        <v>269976.33</v>
      </c>
      <c r="F43" s="21">
        <f t="shared" si="3"/>
        <v>1104076.33</v>
      </c>
      <c r="G43" s="21">
        <f t="shared" si="0"/>
        <v>225890.63</v>
      </c>
      <c r="H43" s="21">
        <v>225890.63</v>
      </c>
      <c r="I43" s="21">
        <v>201500.23</v>
      </c>
      <c r="J43" s="21">
        <v>201500.23</v>
      </c>
      <c r="K43" s="21">
        <v>878185.7</v>
      </c>
      <c r="L43" s="21">
        <f t="shared" si="1"/>
        <v>902576.10000000009</v>
      </c>
      <c r="M43" s="21">
        <v>0</v>
      </c>
      <c r="N43" s="21">
        <f t="shared" si="2"/>
        <v>18.250570592343013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7" t="s">
        <v>107</v>
      </c>
      <c r="B44" s="18" t="s">
        <v>54</v>
      </c>
      <c r="C44" s="18" t="s">
        <v>55</v>
      </c>
      <c r="D44" s="21">
        <v>775000</v>
      </c>
      <c r="E44" s="21">
        <v>1112498.07</v>
      </c>
      <c r="F44" s="21">
        <f t="shared" si="3"/>
        <v>1887498.07</v>
      </c>
      <c r="G44" s="21">
        <f t="shared" si="0"/>
        <v>711840.88</v>
      </c>
      <c r="H44" s="21">
        <v>711840.88</v>
      </c>
      <c r="I44" s="21">
        <v>244243.95</v>
      </c>
      <c r="J44" s="21">
        <v>244243.95</v>
      </c>
      <c r="K44" s="21">
        <v>1175657.19</v>
      </c>
      <c r="L44" s="21">
        <f t="shared" si="1"/>
        <v>1643254.1199999999</v>
      </c>
      <c r="M44" s="21">
        <v>0</v>
      </c>
      <c r="N44" s="21">
        <f t="shared" si="2"/>
        <v>12.940090052648371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7" t="s">
        <v>108</v>
      </c>
      <c r="B45" s="18" t="s">
        <v>54</v>
      </c>
      <c r="C45" s="18" t="s">
        <v>51</v>
      </c>
      <c r="D45" s="21">
        <v>0</v>
      </c>
      <c r="E45" s="21">
        <v>48</v>
      </c>
      <c r="F45" s="21">
        <f t="shared" si="3"/>
        <v>48</v>
      </c>
      <c r="G45" s="21">
        <f t="shared" si="0"/>
        <v>0</v>
      </c>
      <c r="H45" s="21">
        <v>0</v>
      </c>
      <c r="I45" s="21">
        <v>0</v>
      </c>
      <c r="J45" s="21">
        <v>0</v>
      </c>
      <c r="K45" s="21">
        <v>48</v>
      </c>
      <c r="L45" s="21">
        <f t="shared" si="1"/>
        <v>48</v>
      </c>
      <c r="M45" s="21">
        <v>0</v>
      </c>
      <c r="N45" s="21">
        <f t="shared" si="2"/>
        <v>0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7" t="s">
        <v>109</v>
      </c>
      <c r="B46" s="18" t="s">
        <v>54</v>
      </c>
      <c r="C46" s="18" t="s">
        <v>42</v>
      </c>
      <c r="D46" s="21">
        <v>24600</v>
      </c>
      <c r="E46" s="21">
        <v>61355.21</v>
      </c>
      <c r="F46" s="21">
        <f t="shared" si="3"/>
        <v>85955.209999999992</v>
      </c>
      <c r="G46" s="21">
        <f t="shared" si="0"/>
        <v>9770</v>
      </c>
      <c r="H46" s="21">
        <v>9770</v>
      </c>
      <c r="I46" s="21">
        <v>9770</v>
      </c>
      <c r="J46" s="21">
        <v>9770</v>
      </c>
      <c r="K46" s="21">
        <v>76185.210000000006</v>
      </c>
      <c r="L46" s="21">
        <f t="shared" si="1"/>
        <v>76185.210000000006</v>
      </c>
      <c r="M46" s="21">
        <v>0</v>
      </c>
      <c r="N46" s="21">
        <f t="shared" si="2"/>
        <v>11.366384888129527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7" t="s">
        <v>123</v>
      </c>
      <c r="B47" s="18" t="s">
        <v>54</v>
      </c>
      <c r="C47" s="18" t="s">
        <v>66</v>
      </c>
      <c r="D47" s="21">
        <v>0</v>
      </c>
      <c r="E47" s="21">
        <v>2100</v>
      </c>
      <c r="F47" s="21">
        <f t="shared" si="3"/>
        <v>2100</v>
      </c>
      <c r="G47" s="21">
        <f t="shared" si="0"/>
        <v>2042.25</v>
      </c>
      <c r="H47" s="21">
        <v>2042.25</v>
      </c>
      <c r="I47" s="21">
        <v>2042.25</v>
      </c>
      <c r="J47" s="21">
        <v>2042.25</v>
      </c>
      <c r="K47" s="21">
        <v>57.75</v>
      </c>
      <c r="L47" s="21">
        <f t="shared" si="1"/>
        <v>57.75</v>
      </c>
      <c r="M47" s="21">
        <v>0</v>
      </c>
      <c r="N47" s="21">
        <f t="shared" si="2"/>
        <v>97.25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7" t="s">
        <v>111</v>
      </c>
      <c r="B48" s="18" t="s">
        <v>58</v>
      </c>
      <c r="C48" s="18" t="s">
        <v>45</v>
      </c>
      <c r="D48" s="22">
        <v>116392.89</v>
      </c>
      <c r="E48" s="22">
        <v>0</v>
      </c>
      <c r="F48" s="22">
        <f t="shared" si="3"/>
        <v>116392.89</v>
      </c>
      <c r="G48" s="22">
        <f t="shared" si="0"/>
        <v>39046.26</v>
      </c>
      <c r="H48" s="22">
        <v>39046.26</v>
      </c>
      <c r="I48" s="22">
        <v>39046.26</v>
      </c>
      <c r="J48" s="22">
        <v>39046.26</v>
      </c>
      <c r="K48" s="22">
        <v>77346.63</v>
      </c>
      <c r="L48" s="22">
        <f t="shared" si="1"/>
        <v>77346.63</v>
      </c>
      <c r="M48" s="22">
        <v>0</v>
      </c>
      <c r="N48" s="22">
        <f t="shared" si="2"/>
        <v>33.546946037683227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7" t="s">
        <v>110</v>
      </c>
      <c r="B49" s="18" t="s">
        <v>56</v>
      </c>
      <c r="C49" s="18" t="s">
        <v>57</v>
      </c>
      <c r="D49" s="22">
        <v>40000</v>
      </c>
      <c r="E49" s="22">
        <v>0</v>
      </c>
      <c r="F49" s="22">
        <f>D49+E49</f>
        <v>40000</v>
      </c>
      <c r="G49" s="22">
        <f>H49</f>
        <v>7916.7</v>
      </c>
      <c r="H49" s="22">
        <v>7916.7</v>
      </c>
      <c r="I49" s="22">
        <v>7916.7</v>
      </c>
      <c r="J49" s="22">
        <v>7916.7</v>
      </c>
      <c r="K49" s="22">
        <v>32083.3</v>
      </c>
      <c r="L49" s="22">
        <f>(K49+H49)-I49</f>
        <v>32083.3</v>
      </c>
      <c r="M49" s="22">
        <v>0</v>
      </c>
      <c r="N49" s="22">
        <f>(I49*100)/F49</f>
        <v>19.79175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35" t="s">
        <v>119</v>
      </c>
      <c r="B50" s="18" t="s">
        <v>56</v>
      </c>
      <c r="C50" s="18" t="s">
        <v>120</v>
      </c>
      <c r="D50" s="22">
        <v>302736.23</v>
      </c>
      <c r="E50" s="22">
        <v>-95500</v>
      </c>
      <c r="F50" s="22">
        <f>D50+E50</f>
        <v>207236.22999999998</v>
      </c>
      <c r="G50" s="22">
        <f>H50</f>
        <v>4075.88</v>
      </c>
      <c r="H50" s="22">
        <v>4075.88</v>
      </c>
      <c r="I50" s="22">
        <v>4075.88</v>
      </c>
      <c r="J50" s="22">
        <v>4075.88</v>
      </c>
      <c r="K50" s="22">
        <v>203160.35</v>
      </c>
      <c r="L50" s="22">
        <f>(K50+H50)-I50</f>
        <v>203160.35</v>
      </c>
      <c r="M50" s="22">
        <v>0</v>
      </c>
      <c r="N50" s="22">
        <f>(I50*100)/F50</f>
        <v>1.9667796504501169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27" t="s">
        <v>112</v>
      </c>
      <c r="B51" s="18" t="s">
        <v>58</v>
      </c>
      <c r="C51" s="18" t="s">
        <v>65</v>
      </c>
      <c r="D51" s="22">
        <v>235765.01</v>
      </c>
      <c r="E51" s="22">
        <v>0</v>
      </c>
      <c r="F51" s="22">
        <f t="shared" ref="F51" si="9">D51+E51</f>
        <v>235765.01</v>
      </c>
      <c r="G51" s="22">
        <f t="shared" si="0"/>
        <v>78656.41</v>
      </c>
      <c r="H51" s="22">
        <v>78656.41</v>
      </c>
      <c r="I51" s="22">
        <v>78656.41</v>
      </c>
      <c r="J51" s="22">
        <v>78656.41</v>
      </c>
      <c r="K51" s="22">
        <v>157108.6</v>
      </c>
      <c r="L51" s="22">
        <f t="shared" si="1"/>
        <v>157108.6</v>
      </c>
      <c r="M51" s="22">
        <v>0</v>
      </c>
      <c r="N51" s="22">
        <f t="shared" si="2"/>
        <v>33.362206715915988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thickBot="1" x14ac:dyDescent="0.3">
      <c r="A52" s="34" t="s">
        <v>113</v>
      </c>
      <c r="B52" s="33" t="s">
        <v>58</v>
      </c>
      <c r="C52" s="33" t="s">
        <v>66</v>
      </c>
      <c r="D52" s="22">
        <v>0</v>
      </c>
      <c r="E52" s="22">
        <v>15000</v>
      </c>
      <c r="F52" s="22">
        <f t="shared" si="3"/>
        <v>15000</v>
      </c>
      <c r="G52" s="22">
        <f t="shared" si="0"/>
        <v>15000</v>
      </c>
      <c r="H52" s="22">
        <v>15000</v>
      </c>
      <c r="I52" s="22">
        <v>0</v>
      </c>
      <c r="J52" s="22">
        <v>0</v>
      </c>
      <c r="K52" s="22">
        <v>0</v>
      </c>
      <c r="L52" s="22">
        <f t="shared" si="1"/>
        <v>15000</v>
      </c>
      <c r="M52" s="22">
        <v>0</v>
      </c>
      <c r="N52" s="22">
        <f t="shared" si="2"/>
        <v>0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17" customFormat="1" ht="15.75" customHeight="1" thickBot="1" x14ac:dyDescent="0.3">
      <c r="A53" s="32"/>
      <c r="B53" s="31" t="s">
        <v>59</v>
      </c>
      <c r="C53" s="31"/>
      <c r="D53" s="29">
        <f t="shared" ref="D53:M53" si="10">SUM(D2:D52)</f>
        <v>7501053.3099999987</v>
      </c>
      <c r="E53" s="29">
        <f>SUM(E2:E52)</f>
        <v>2374982.94</v>
      </c>
      <c r="F53" s="29">
        <f t="shared" si="10"/>
        <v>9876036.2500000019</v>
      </c>
      <c r="G53" s="29">
        <f t="shared" si="10"/>
        <v>2492397.2000000002</v>
      </c>
      <c r="H53" s="29">
        <f t="shared" si="10"/>
        <v>2492397.2000000002</v>
      </c>
      <c r="I53" s="29">
        <f t="shared" si="10"/>
        <v>1918726.1199999999</v>
      </c>
      <c r="J53" s="29">
        <f t="shared" si="10"/>
        <v>1918726.1099999999</v>
      </c>
      <c r="K53" s="29">
        <f t="shared" si="10"/>
        <v>7383639.0499999998</v>
      </c>
      <c r="L53" s="29">
        <f t="shared" si="10"/>
        <v>7957310.129999999</v>
      </c>
      <c r="M53" s="31">
        <f t="shared" si="10"/>
        <v>0</v>
      </c>
      <c r="N53" s="30">
        <f>(I53*100)/F53</f>
        <v>19.428099203260818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3" t="s">
        <v>14</v>
      </c>
      <c r="C56" s="12">
        <v>45777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15</v>
      </c>
      <c r="C57" s="4" t="s">
        <v>124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16</v>
      </c>
      <c r="C58" s="2" t="s">
        <v>114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17</v>
      </c>
      <c r="C59" s="2" t="s">
        <v>115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31.5" customHeight="1" x14ac:dyDescent="0.25">
      <c r="A60" s="16"/>
      <c r="B60" s="3" t="s">
        <v>18</v>
      </c>
      <c r="C60" s="13" t="s">
        <v>116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3" t="s">
        <v>19</v>
      </c>
      <c r="C61" s="2">
        <v>32684442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5" t="s">
        <v>20</v>
      </c>
      <c r="C62" s="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</sheetData>
  <autoFilter ref="A1:N53" xr:uid="{00000000-0001-0000-0000-000000000000}"/>
  <hyperlinks>
    <hyperlink ref="C60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C1" sqref="C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45777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cp:lastPrinted>2025-01-24T16:07:43Z</cp:lastPrinted>
  <dcterms:created xsi:type="dcterms:W3CDTF">2011-04-20T17:22:00Z</dcterms:created>
  <dcterms:modified xsi:type="dcterms:W3CDTF">2025-07-12T23:33:14Z</dcterms:modified>
</cp:coreProperties>
</file>