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IR FINANCIERO\Desktop\LOTAIP KV\OCT\"/>
    </mc:Choice>
  </mc:AlternateContent>
  <xr:revisionPtr revIDLastSave="0" documentId="13_ncr:1_{24D98ECE-90F1-483D-ACD2-86C7C5379B2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N21" i="2"/>
  <c r="G21" i="2"/>
  <c r="F21" i="2"/>
  <c r="K54" i="2"/>
  <c r="G2" i="2"/>
  <c r="I54" i="2"/>
  <c r="L53" i="2"/>
  <c r="L48" i="2"/>
  <c r="G48" i="2"/>
  <c r="F48" i="2"/>
  <c r="N48" i="2" s="1"/>
  <c r="E54" i="2"/>
  <c r="H54" i="2"/>
  <c r="J54" i="2"/>
  <c r="D54" i="2"/>
  <c r="L51" i="2"/>
  <c r="F51" i="2"/>
  <c r="N51" i="2" s="1"/>
  <c r="G51" i="2"/>
  <c r="L28" i="2"/>
  <c r="L29" i="2"/>
  <c r="G29" i="2"/>
  <c r="G28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3" i="2" l="1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2" i="2"/>
  <c r="G23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0" i="2"/>
  <c r="G49" i="2"/>
  <c r="G52" i="2"/>
  <c r="G53" i="2"/>
  <c r="L6" i="2"/>
  <c r="L7" i="2"/>
  <c r="L8" i="2"/>
  <c r="L9" i="2"/>
  <c r="L14" i="2"/>
  <c r="L15" i="2"/>
  <c r="L16" i="2"/>
  <c r="L17" i="2"/>
  <c r="L18" i="2"/>
  <c r="L19" i="2"/>
  <c r="L22" i="2"/>
  <c r="L23" i="2"/>
  <c r="L24" i="2"/>
  <c r="L25" i="2"/>
  <c r="L26" i="2"/>
  <c r="L27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50" i="2"/>
  <c r="L49" i="2"/>
  <c r="L52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7" i="2"/>
  <c r="N47" i="2" s="1"/>
  <c r="F50" i="2"/>
  <c r="N50" i="2" s="1"/>
  <c r="F49" i="2"/>
  <c r="N49" i="2" s="1"/>
  <c r="F52" i="2"/>
  <c r="N52" i="2" s="1"/>
  <c r="F53" i="2"/>
  <c r="N53" i="2" s="1"/>
  <c r="L54" i="2" l="1"/>
  <c r="G54" i="2"/>
  <c r="N3" i="2"/>
  <c r="N6" i="2"/>
  <c r="N7" i="2"/>
  <c r="N8" i="2"/>
  <c r="N4" i="2" l="1"/>
  <c r="N5" i="2"/>
  <c r="N2" i="2"/>
  <c r="N10" i="2"/>
  <c r="N9" i="2"/>
  <c r="M54" i="2" l="1"/>
  <c r="F54" i="2" l="1"/>
  <c r="N54" i="2" s="1"/>
</calcChain>
</file>

<file path=xl/sharedStrings.xml><?xml version="1.0" encoding="utf-8"?>
<sst xmlns="http://schemas.openxmlformats.org/spreadsheetml/2006/main" count="227" uniqueCount="126">
  <si>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</si>
  <si>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</si>
  <si>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</si>
  <si>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</si>
  <si>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</si>
  <si>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</si>
  <si>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</si>
  <si>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</si>
  <si>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</si>
  <si>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</si>
  <si>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</si>
  <si>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</si>
  <si>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</si>
  <si>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</si>
  <si>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</si>
  <si>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</si>
  <si>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</si>
  <si>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</si>
  <si>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</si>
  <si>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</si>
  <si>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</si>
  <si>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</si>
  <si>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</si>
  <si>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</si>
  <si>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</si>
  <si>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</si>
  <si>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</si>
  <si>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</si>
  <si>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</si>
  <si>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</si>
  <si>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</si>
  <si>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</si>
  <si>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</si>
  <si>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</si>
  <si>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</si>
  <si>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</si>
  <si>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</si>
  <si>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</si>
  <si>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</si>
  <si>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</si>
  <si>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</si>
  <si>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</si>
  <si>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</si>
  <si>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</si>
  <si>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</si>
  <si>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</si>
  <si>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</si>
  <si>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</si>
  <si>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</si>
  <si>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</si>
  <si>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</si>
  <si>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</si>
  <si>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</si>
  <si>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</si>
  <si>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</si>
  <si>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</si>
  <si>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</si>
  <si>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</si>
  <si>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</si>
  <si>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</si>
  <si>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</si>
  <si>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</si>
  <si>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</si>
  <si>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</si>
  <si>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</si>
  <si>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</si>
  <si>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</si>
  <si>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</si>
  <si>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</si>
  <si>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</si>
  <si>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</si>
  <si>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</si>
  <si>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</si>
  <si>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</si>
  <si>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</si>
  <si>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</si>
  <si>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</si>
  <si>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</si>
  <si>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</si>
  <si>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</si>
  <si>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</si>
  <si>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</si>
  <si>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</si>
  <si>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</si>
  <si>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</si>
  <si>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</si>
  <si>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</si>
  <si>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</si>
  <si>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</si>
  <si>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</si>
  <si>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</si>
  <si>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</si>
  <si>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</si>
  <si>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</si>
  <si>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</si>
  <si>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</si>
  <si>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</si>
  <si>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</si>
  <si>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</si>
  <si>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</si>
  <si>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</si>
  <si>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</si>
  <si>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</si>
  <si>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</si>
  <si>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</si>
  <si>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</si>
  <si>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</si>
  <si>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</si>
  <si>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</si>
  <si>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</si>
  <si>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</si>
  <si>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</si>
  <si>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</si>
  <si>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</si>
  <si>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</si>
  <si>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</si>
  <si>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</si>
  <si>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</si>
  <si>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</si>
  <si>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</si>
  <si>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</si>
  <si>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</si>
  <si>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</si>
  <si>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</si>
  <si>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2.1.0.7.7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</si>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</sst>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4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  <xf numFmtId="9" fontId="35" fillId="0" borderId="0" applyFont="0" applyFill="0" applyBorder="0" applyAlignment="0" applyProtection="0"/>
  </cellStyleXfs>
  <cellXfs count="4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0" fillId="5" borderId="2" xfId="3" applyNumberFormat="1" applyBorder="1" applyAlignment="1">
      <alignment horizontal="center" vertical="center" wrapText="1"/>
    </xf>
    <xf numFmtId="44" fontId="19" fillId="4" borderId="2" xfId="2" applyNumberFormat="1" applyBorder="1" applyAlignment="1">
      <alignment horizontal="center" vertical="center" wrapText="1"/>
    </xf>
    <xf numFmtId="44" fontId="18" fillId="0" borderId="19" xfId="44" applyNumberFormat="1" applyFont="1" applyBorder="1" applyAlignment="1">
      <alignment horizontal="center" vertical="center"/>
    </xf>
    <xf numFmtId="44" fontId="18" fillId="0" borderId="19" xfId="0" applyNumberFormat="1" applyFont="1" applyBorder="1" applyAlignment="1">
      <alignment horizontal="center" vertical="center"/>
    </xf>
    <xf numFmtId="2" fontId="20" fillId="5" borderId="2" xfId="185" applyNumberFormat="1" applyFont="1" applyFill="1" applyBorder="1" applyAlignment="1">
      <alignment horizontal="center" vertical="center" wrapText="1"/>
    </xf>
    <xf numFmtId="2" fontId="19" fillId="4" borderId="2" xfId="185" applyNumberFormat="1" applyFont="1" applyFill="1" applyBorder="1" applyAlignment="1">
      <alignment horizontal="center" vertical="center" wrapText="1"/>
    </xf>
    <xf numFmtId="2" fontId="18" fillId="0" borderId="20" xfId="185" applyNumberFormat="1" applyFont="1" applyBorder="1" applyAlignment="1">
      <alignment horizontal="center" vertical="center" wrapText="1"/>
    </xf>
    <xf numFmtId="44" fontId="36" fillId="5" borderId="2" xfId="3" applyNumberFormat="1" applyFont="1" applyBorder="1" applyAlignment="1">
      <alignment horizontal="center" vertical="center" wrapText="1"/>
    </xf>
    <xf numFmtId="44" fontId="37" fillId="4" borderId="2" xfId="2" applyNumberFormat="1" applyFont="1" applyBorder="1" applyAlignment="1">
      <alignment horizontal="center" vertical="center" wrapText="1"/>
    </xf>
    <xf numFmtId="44" fontId="11" fillId="0" borderId="19" xfId="44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4" fontId="18" fillId="35" borderId="19" xfId="44" applyNumberFormat="1" applyFont="1" applyFill="1" applyBorder="1" applyAlignment="1">
      <alignment horizontal="center" vertical="center"/>
    </xf>
  </cellXfs>
  <cellStyles count="186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Porcentaje" xfId="185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5"/>
  <sheetViews>
    <sheetView zoomScale="85" zoomScaleNormal="85" workbookViewId="0">
      <pane ySplit="1" topLeftCell="A54" activePane="bottomLeft" state="frozen"/>
      <selection activeCell="C1" sqref="C1"/>
      <selection pane="bottomLeft" activeCell="A54" sqref="A54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44" customWidth="1"/>
    <col min="5" max="5" width="17.28515625" style="44" customWidth="1"/>
    <col min="6" max="6" width="17.28515625" style="44" bestFit="1" customWidth="1"/>
    <col min="7" max="7" width="16.85546875" style="15" customWidth="1"/>
    <col min="8" max="8" width="21.5703125" style="15" bestFit="1" customWidth="1"/>
    <col min="9" max="9" width="16" style="15" customWidth="1"/>
    <col min="10" max="10" width="18.42578125" style="15" customWidth="1"/>
    <col min="11" max="11" width="17" style="15" customWidth="1"/>
    <col min="12" max="12" width="18.5703125" style="15" customWidth="1"/>
    <col min="13" max="13" width="13.28515625" style="15" customWidth="1"/>
    <col min="14" max="14" width="16.7109375" style="15" customWidth="1"/>
    <col min="15" max="26" width="10" style="15" customWidth="1"/>
    <col min="27" max="16384" width="14.42578125" style="15"/>
  </cols>
  <sheetData>
    <row r="1" spans="1:26" ht="37.5" customHeight="1" x14ac:dyDescent="0.25">
      <c r="A1" s="21" t="s">
        <v>0</v>
      </c>
      <c r="B1" s="22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2" t="s">
        <v>12</v>
      </c>
      <c r="N1" s="23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4" t="s">
        <v>67</v>
      </c>
      <c r="B2" s="18" t="s">
        <v>44</v>
      </c>
      <c r="C2" s="18" t="s">
        <v>47</v>
      </c>
      <c r="D2" s="39">
        <v>846032.87</v>
      </c>
      <c r="E2" s="39">
        <v>-50050</v>
      </c>
      <c r="F2" s="39">
        <f>D2+E2</f>
        <v>795982.87</v>
      </c>
      <c r="G2" s="32">
        <f>H2</f>
        <v>547281.57999999996</v>
      </c>
      <c r="H2" s="32">
        <v>547281.57999999996</v>
      </c>
      <c r="I2" s="32">
        <v>547281.57999999996</v>
      </c>
      <c r="J2" s="32">
        <v>547281.56999999995</v>
      </c>
      <c r="K2" s="32">
        <v>248701.29</v>
      </c>
      <c r="L2" s="32">
        <f>(K2+H2)-I2</f>
        <v>248701.29000000004</v>
      </c>
      <c r="M2" s="32">
        <v>0</v>
      </c>
      <c r="N2" s="36">
        <f>(I2*100)/F2</f>
        <v>68.755446960812094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4" t="s">
        <v>68</v>
      </c>
      <c r="B3" s="18" t="s">
        <v>44</v>
      </c>
      <c r="C3" s="18" t="s">
        <v>40</v>
      </c>
      <c r="D3" s="39">
        <v>185038</v>
      </c>
      <c r="E3" s="39">
        <v>12809.17</v>
      </c>
      <c r="F3" s="39">
        <f>D3+E3</f>
        <v>197847.17</v>
      </c>
      <c r="G3" s="32">
        <f t="shared" ref="G3:G53" si="0">H3</f>
        <v>104784.08</v>
      </c>
      <c r="H3" s="32">
        <v>104784.08</v>
      </c>
      <c r="I3" s="32">
        <v>104044.08</v>
      </c>
      <c r="J3" s="32">
        <v>104044.08</v>
      </c>
      <c r="K3" s="32">
        <v>93063.09</v>
      </c>
      <c r="L3" s="32">
        <f t="shared" ref="L3:L53" si="1">(K3+H3)-I3</f>
        <v>93803.089999999982</v>
      </c>
      <c r="M3" s="32">
        <v>0</v>
      </c>
      <c r="N3" s="36">
        <f t="shared" ref="N3:N53" si="2">(I3*100)/F3</f>
        <v>52.588106264042082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4" t="s">
        <v>69</v>
      </c>
      <c r="B4" s="18" t="s">
        <v>44</v>
      </c>
      <c r="C4" s="18" t="s">
        <v>41</v>
      </c>
      <c r="D4" s="39">
        <v>97500</v>
      </c>
      <c r="E4" s="39">
        <v>12522</v>
      </c>
      <c r="F4" s="39">
        <f t="shared" ref="F4:F53" si="3">D4+E4</f>
        <v>110022</v>
      </c>
      <c r="G4" s="32">
        <f t="shared" si="0"/>
        <v>98153.3</v>
      </c>
      <c r="H4" s="32">
        <v>98153.3</v>
      </c>
      <c r="I4" s="32">
        <v>92364.24</v>
      </c>
      <c r="J4" s="32">
        <v>92366.01</v>
      </c>
      <c r="K4" s="32">
        <v>11868.7</v>
      </c>
      <c r="L4" s="32">
        <f t="shared" si="1"/>
        <v>17657.759999999995</v>
      </c>
      <c r="M4" s="32">
        <v>0</v>
      </c>
      <c r="N4" s="36">
        <f t="shared" si="2"/>
        <v>83.950700768937125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4" t="s">
        <v>70</v>
      </c>
      <c r="B5" s="18" t="s">
        <v>44</v>
      </c>
      <c r="C5" s="18" t="s">
        <v>42</v>
      </c>
      <c r="D5" s="39">
        <v>110160</v>
      </c>
      <c r="E5" s="39">
        <v>-66584.67</v>
      </c>
      <c r="F5" s="39">
        <f t="shared" si="3"/>
        <v>43575.33</v>
      </c>
      <c r="G5" s="32">
        <f t="shared" si="0"/>
        <v>15150.19</v>
      </c>
      <c r="H5" s="32">
        <v>15150.19</v>
      </c>
      <c r="I5" s="32">
        <v>15150.19</v>
      </c>
      <c r="J5" s="32">
        <v>15150.19</v>
      </c>
      <c r="K5" s="32">
        <v>28425.14</v>
      </c>
      <c r="L5" s="32">
        <f t="shared" si="1"/>
        <v>28425.14</v>
      </c>
      <c r="M5" s="32">
        <v>0</v>
      </c>
      <c r="N5" s="36">
        <f t="shared" si="2"/>
        <v>34.767814724524172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4" t="s">
        <v>71</v>
      </c>
      <c r="B6" s="18" t="s">
        <v>43</v>
      </c>
      <c r="C6" s="18" t="s">
        <v>47</v>
      </c>
      <c r="D6" s="40">
        <v>193049.86</v>
      </c>
      <c r="E6" s="40">
        <v>-20900</v>
      </c>
      <c r="F6" s="40">
        <f t="shared" si="3"/>
        <v>172149.86</v>
      </c>
      <c r="G6" s="33">
        <f t="shared" si="0"/>
        <v>110400.03</v>
      </c>
      <c r="H6" s="33">
        <v>110400.03</v>
      </c>
      <c r="I6" s="33">
        <v>110400.03</v>
      </c>
      <c r="J6" s="33">
        <v>110400.03</v>
      </c>
      <c r="K6" s="33">
        <v>61749.83</v>
      </c>
      <c r="L6" s="33">
        <f t="shared" si="1"/>
        <v>61749.829999999987</v>
      </c>
      <c r="M6" s="33">
        <v>0</v>
      </c>
      <c r="N6" s="37">
        <f t="shared" si="2"/>
        <v>64.130188662366621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4" t="s">
        <v>72</v>
      </c>
      <c r="B7" s="18" t="s">
        <v>43</v>
      </c>
      <c r="C7" s="18" t="s">
        <v>40</v>
      </c>
      <c r="D7" s="40">
        <v>31500</v>
      </c>
      <c r="E7" s="40">
        <v>-5500</v>
      </c>
      <c r="F7" s="40">
        <f t="shared" si="3"/>
        <v>26000</v>
      </c>
      <c r="G7" s="33">
        <f t="shared" si="0"/>
        <v>3440.36</v>
      </c>
      <c r="H7" s="33">
        <v>3440.36</v>
      </c>
      <c r="I7" s="33">
        <v>3440.36</v>
      </c>
      <c r="J7" s="33">
        <v>3440.36</v>
      </c>
      <c r="K7" s="33">
        <v>22559.64</v>
      </c>
      <c r="L7" s="33">
        <f t="shared" si="1"/>
        <v>22559.64</v>
      </c>
      <c r="M7" s="33">
        <v>0</v>
      </c>
      <c r="N7" s="37">
        <f t="shared" si="2"/>
        <v>13.232153846153846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4" t="s">
        <v>73</v>
      </c>
      <c r="B8" s="18" t="s">
        <v>43</v>
      </c>
      <c r="C8" s="18" t="s">
        <v>41</v>
      </c>
      <c r="D8" s="40">
        <v>5100</v>
      </c>
      <c r="E8" s="40">
        <v>-800</v>
      </c>
      <c r="F8" s="40">
        <f t="shared" si="3"/>
        <v>4300</v>
      </c>
      <c r="G8" s="33">
        <f t="shared" si="0"/>
        <v>1990.7</v>
      </c>
      <c r="H8" s="33">
        <v>1990.7</v>
      </c>
      <c r="I8" s="33">
        <v>1990.7</v>
      </c>
      <c r="J8" s="33">
        <v>1988.93</v>
      </c>
      <c r="K8" s="33">
        <v>2309.3000000000002</v>
      </c>
      <c r="L8" s="33">
        <f t="shared" si="1"/>
        <v>2309.3000000000002</v>
      </c>
      <c r="M8" s="33">
        <v>0</v>
      </c>
      <c r="N8" s="37">
        <f t="shared" si="2"/>
        <v>46.295348837209303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4" t="s">
        <v>74</v>
      </c>
      <c r="B9" s="18" t="s">
        <v>43</v>
      </c>
      <c r="C9" s="18" t="s">
        <v>42</v>
      </c>
      <c r="D9" s="40">
        <v>7500</v>
      </c>
      <c r="E9" s="40">
        <v>-500</v>
      </c>
      <c r="F9" s="40">
        <f t="shared" si="3"/>
        <v>7000</v>
      </c>
      <c r="G9" s="33">
        <f t="shared" si="0"/>
        <v>708</v>
      </c>
      <c r="H9" s="33">
        <v>708</v>
      </c>
      <c r="I9" s="33">
        <v>708</v>
      </c>
      <c r="J9" s="33">
        <v>708</v>
      </c>
      <c r="K9" s="33">
        <v>6292</v>
      </c>
      <c r="L9" s="33">
        <f t="shared" si="1"/>
        <v>6292</v>
      </c>
      <c r="M9" s="33">
        <v>0</v>
      </c>
      <c r="N9" s="37">
        <f t="shared" si="2"/>
        <v>10.114285714285714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4" t="s">
        <v>75</v>
      </c>
      <c r="B10" s="18" t="s">
        <v>46</v>
      </c>
      <c r="C10" s="18" t="s">
        <v>47</v>
      </c>
      <c r="D10" s="39">
        <v>170663.4</v>
      </c>
      <c r="E10" s="39">
        <v>120</v>
      </c>
      <c r="F10" s="39">
        <f t="shared" si="3"/>
        <v>170783.4</v>
      </c>
      <c r="G10" s="32">
        <f t="shared" si="0"/>
        <v>120459.84</v>
      </c>
      <c r="H10" s="32">
        <v>120459.84</v>
      </c>
      <c r="I10" s="32">
        <v>120459.84</v>
      </c>
      <c r="J10" s="32">
        <v>120459.84</v>
      </c>
      <c r="K10" s="32">
        <v>50323.56</v>
      </c>
      <c r="L10" s="32">
        <f t="shared" si="1"/>
        <v>50323.56</v>
      </c>
      <c r="M10" s="32">
        <v>0</v>
      </c>
      <c r="N10" s="36">
        <f t="shared" si="2"/>
        <v>70.533693555696871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4" t="s">
        <v>76</v>
      </c>
      <c r="B11" s="18" t="s">
        <v>46</v>
      </c>
      <c r="C11" s="18" t="s">
        <v>40</v>
      </c>
      <c r="D11" s="39">
        <v>7200</v>
      </c>
      <c r="E11" s="39">
        <v>7212.6</v>
      </c>
      <c r="F11" s="39">
        <f>D11+E11</f>
        <v>14412.6</v>
      </c>
      <c r="G11" s="32">
        <f t="shared" si="0"/>
        <v>800</v>
      </c>
      <c r="H11" s="32">
        <v>800</v>
      </c>
      <c r="I11" s="32">
        <v>800</v>
      </c>
      <c r="J11" s="32">
        <v>800</v>
      </c>
      <c r="K11" s="32">
        <v>13612.6</v>
      </c>
      <c r="L11" s="32">
        <f t="shared" si="1"/>
        <v>13612.6</v>
      </c>
      <c r="M11" s="32">
        <v>0</v>
      </c>
      <c r="N11" s="36">
        <f t="shared" si="2"/>
        <v>5.5506986941981324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4" t="s">
        <v>117</v>
      </c>
      <c r="B12" s="18" t="s">
        <v>46</v>
      </c>
      <c r="C12" s="31" t="s">
        <v>41</v>
      </c>
      <c r="D12" s="39">
        <v>2000</v>
      </c>
      <c r="E12" s="39">
        <v>0</v>
      </c>
      <c r="F12" s="39">
        <f>D12+E12</f>
        <v>2000</v>
      </c>
      <c r="G12" s="32">
        <f t="shared" ref="G12" si="4">H12</f>
        <v>0</v>
      </c>
      <c r="H12" s="32">
        <v>0</v>
      </c>
      <c r="I12" s="32">
        <v>0</v>
      </c>
      <c r="J12" s="32">
        <v>0</v>
      </c>
      <c r="K12" s="32">
        <v>2000</v>
      </c>
      <c r="L12" s="32">
        <f t="shared" ref="L12" si="5">(K12+H12)-I12</f>
        <v>2000</v>
      </c>
      <c r="M12" s="32">
        <v>0</v>
      </c>
      <c r="N12" s="36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4" t="s">
        <v>77</v>
      </c>
      <c r="B13" s="18" t="s">
        <v>46</v>
      </c>
      <c r="C13" s="18" t="s">
        <v>42</v>
      </c>
      <c r="D13" s="39">
        <v>1600</v>
      </c>
      <c r="E13" s="39">
        <v>10000</v>
      </c>
      <c r="F13" s="39">
        <f t="shared" si="3"/>
        <v>11600</v>
      </c>
      <c r="G13" s="32">
        <f t="shared" si="0"/>
        <v>0</v>
      </c>
      <c r="H13" s="32">
        <v>0</v>
      </c>
      <c r="I13" s="32">
        <v>0</v>
      </c>
      <c r="J13" s="32">
        <v>0</v>
      </c>
      <c r="K13" s="32">
        <v>11600</v>
      </c>
      <c r="L13" s="32">
        <f t="shared" si="1"/>
        <v>11600</v>
      </c>
      <c r="M13" s="32">
        <v>0</v>
      </c>
      <c r="N13" s="36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4" t="s">
        <v>78</v>
      </c>
      <c r="B14" s="18" t="s">
        <v>48</v>
      </c>
      <c r="C14" s="18" t="s">
        <v>47</v>
      </c>
      <c r="D14" s="40">
        <v>65324.21</v>
      </c>
      <c r="E14" s="40">
        <v>40</v>
      </c>
      <c r="F14" s="40">
        <f t="shared" si="3"/>
        <v>65364.21</v>
      </c>
      <c r="G14" s="33">
        <f t="shared" si="0"/>
        <v>45546.47</v>
      </c>
      <c r="H14" s="33">
        <v>45546.47</v>
      </c>
      <c r="I14" s="33">
        <v>45546.47</v>
      </c>
      <c r="J14" s="33">
        <v>45546.47</v>
      </c>
      <c r="K14" s="33">
        <v>21817.74</v>
      </c>
      <c r="L14" s="33">
        <f t="shared" si="1"/>
        <v>21817.740000000005</v>
      </c>
      <c r="M14" s="33">
        <v>0</v>
      </c>
      <c r="N14" s="37">
        <f t="shared" si="2"/>
        <v>69.68105328588841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4" t="s">
        <v>79</v>
      </c>
      <c r="B15" s="18" t="s">
        <v>48</v>
      </c>
      <c r="C15" s="18" t="s">
        <v>40</v>
      </c>
      <c r="D15" s="40">
        <v>28800</v>
      </c>
      <c r="E15" s="40">
        <v>8000</v>
      </c>
      <c r="F15" s="40">
        <f t="shared" si="3"/>
        <v>36800</v>
      </c>
      <c r="G15" s="33">
        <f t="shared" si="0"/>
        <v>0</v>
      </c>
      <c r="H15" s="33">
        <v>0</v>
      </c>
      <c r="I15" s="33">
        <v>0</v>
      </c>
      <c r="J15" s="33">
        <v>0</v>
      </c>
      <c r="K15" s="33">
        <v>30000</v>
      </c>
      <c r="L15" s="33">
        <f t="shared" si="1"/>
        <v>30000</v>
      </c>
      <c r="M15" s="33">
        <v>0</v>
      </c>
      <c r="N15" s="37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4" t="s">
        <v>80</v>
      </c>
      <c r="B16" s="18" t="s">
        <v>48</v>
      </c>
      <c r="C16" s="18" t="s">
        <v>41</v>
      </c>
      <c r="D16" s="40">
        <v>1100</v>
      </c>
      <c r="E16" s="40">
        <v>0</v>
      </c>
      <c r="F16" s="40">
        <f t="shared" si="3"/>
        <v>1100</v>
      </c>
      <c r="G16" s="33">
        <f t="shared" si="0"/>
        <v>446.95</v>
      </c>
      <c r="H16" s="33">
        <v>446.95</v>
      </c>
      <c r="I16" s="33">
        <v>446.95</v>
      </c>
      <c r="J16" s="33">
        <v>446.95</v>
      </c>
      <c r="K16" s="33">
        <v>653.04999999999995</v>
      </c>
      <c r="L16" s="33">
        <f t="shared" si="1"/>
        <v>653.04999999999995</v>
      </c>
      <c r="M16" s="33">
        <v>0</v>
      </c>
      <c r="N16" s="37">
        <f t="shared" si="2"/>
        <v>40.631818181818183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4" t="s">
        <v>81</v>
      </c>
      <c r="B17" s="18" t="s">
        <v>48</v>
      </c>
      <c r="C17" s="18" t="s">
        <v>42</v>
      </c>
      <c r="D17" s="40">
        <v>5200</v>
      </c>
      <c r="E17" s="40">
        <v>0</v>
      </c>
      <c r="F17" s="40">
        <f t="shared" si="3"/>
        <v>5200</v>
      </c>
      <c r="G17" s="33">
        <f t="shared" si="0"/>
        <v>0</v>
      </c>
      <c r="H17" s="33">
        <v>0</v>
      </c>
      <c r="I17" s="33">
        <v>0</v>
      </c>
      <c r="J17" s="33">
        <v>0</v>
      </c>
      <c r="K17" s="33">
        <v>10000</v>
      </c>
      <c r="L17" s="33">
        <f t="shared" si="1"/>
        <v>10000</v>
      </c>
      <c r="M17" s="33">
        <v>0</v>
      </c>
      <c r="N17" s="37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4" t="s">
        <v>82</v>
      </c>
      <c r="B18" s="18" t="s">
        <v>121</v>
      </c>
      <c r="C18" s="18" t="s">
        <v>60</v>
      </c>
      <c r="D18" s="39">
        <v>122621.96</v>
      </c>
      <c r="E18" s="39">
        <v>9542</v>
      </c>
      <c r="F18" s="39">
        <f t="shared" si="3"/>
        <v>132163.96000000002</v>
      </c>
      <c r="G18" s="32">
        <f t="shared" si="0"/>
        <v>81340.59</v>
      </c>
      <c r="H18" s="32">
        <v>81340.59</v>
      </c>
      <c r="I18" s="32">
        <v>80937.13</v>
      </c>
      <c r="J18" s="32">
        <v>80937.13</v>
      </c>
      <c r="K18" s="32">
        <v>50823.37</v>
      </c>
      <c r="L18" s="32">
        <f t="shared" si="1"/>
        <v>51226.829999999987</v>
      </c>
      <c r="M18" s="32">
        <v>0</v>
      </c>
      <c r="N18" s="36">
        <f t="shared" si="2"/>
        <v>61.239940147071856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4" t="s">
        <v>83</v>
      </c>
      <c r="B19" s="18" t="s">
        <v>121</v>
      </c>
      <c r="C19" s="18" t="s">
        <v>49</v>
      </c>
      <c r="D19" s="39">
        <v>190000</v>
      </c>
      <c r="E19" s="39">
        <v>62967.360000000001</v>
      </c>
      <c r="F19" s="39">
        <f t="shared" si="3"/>
        <v>252967.36</v>
      </c>
      <c r="G19" s="32">
        <f t="shared" si="0"/>
        <v>105779.78</v>
      </c>
      <c r="H19" s="32">
        <v>105779.78</v>
      </c>
      <c r="I19" s="32">
        <v>104384.5</v>
      </c>
      <c r="J19" s="32">
        <v>104384.5</v>
      </c>
      <c r="K19" s="32">
        <v>147187.57999999999</v>
      </c>
      <c r="L19" s="32">
        <f t="shared" si="1"/>
        <v>148582.85999999999</v>
      </c>
      <c r="M19" s="32">
        <v>0</v>
      </c>
      <c r="N19" s="36">
        <f t="shared" si="2"/>
        <v>41.264019199947377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4" t="s">
        <v>118</v>
      </c>
      <c r="B20" s="18" t="s">
        <v>121</v>
      </c>
      <c r="C20" s="24" t="s">
        <v>53</v>
      </c>
      <c r="D20" s="39">
        <v>78000</v>
      </c>
      <c r="E20" s="39">
        <v>-70000</v>
      </c>
      <c r="F20" s="39">
        <f t="shared" ref="F20:F21" si="7">D20+E20</f>
        <v>8000</v>
      </c>
      <c r="G20" s="32">
        <f t="shared" ref="G20:G21" si="8">H20</f>
        <v>0</v>
      </c>
      <c r="H20" s="32">
        <v>0</v>
      </c>
      <c r="I20" s="32">
        <v>0</v>
      </c>
      <c r="J20" s="32">
        <v>0</v>
      </c>
      <c r="K20" s="32">
        <v>8000</v>
      </c>
      <c r="L20" s="32">
        <f t="shared" si="1"/>
        <v>8000</v>
      </c>
      <c r="M20" s="32">
        <v>0</v>
      </c>
      <c r="N20" s="36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4" t="s">
        <v>124</v>
      </c>
      <c r="B21" s="18" t="s">
        <v>121</v>
      </c>
      <c r="C21" s="18" t="s">
        <v>51</v>
      </c>
      <c r="D21" s="39">
        <v>0</v>
      </c>
      <c r="E21" s="39">
        <v>1200</v>
      </c>
      <c r="F21" s="39">
        <f t="shared" si="7"/>
        <v>1200</v>
      </c>
      <c r="G21" s="32">
        <f t="shared" si="8"/>
        <v>1184.4000000000001</v>
      </c>
      <c r="H21" s="32">
        <v>1184.4000000000001</v>
      </c>
      <c r="I21" s="32">
        <v>1184.4000000000001</v>
      </c>
      <c r="J21" s="32">
        <v>1184.4000000000001</v>
      </c>
      <c r="K21" s="32">
        <v>15.6</v>
      </c>
      <c r="L21" s="32">
        <f t="shared" si="1"/>
        <v>15.599999999999909</v>
      </c>
      <c r="M21" s="32"/>
      <c r="N21" s="36">
        <f t="shared" si="2"/>
        <v>98.700000000000017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4" t="s">
        <v>84</v>
      </c>
      <c r="B22" s="18" t="s">
        <v>121</v>
      </c>
      <c r="C22" s="18" t="s">
        <v>42</v>
      </c>
      <c r="D22" s="39">
        <v>93000</v>
      </c>
      <c r="E22" s="39">
        <v>-77970</v>
      </c>
      <c r="F22" s="39">
        <f t="shared" si="3"/>
        <v>15030</v>
      </c>
      <c r="G22" s="32">
        <f t="shared" si="0"/>
        <v>9820.5</v>
      </c>
      <c r="H22" s="32">
        <v>9820.5</v>
      </c>
      <c r="I22" s="32">
        <v>9820.5</v>
      </c>
      <c r="J22" s="32">
        <v>9820.5</v>
      </c>
      <c r="K22" s="32">
        <v>5209.5</v>
      </c>
      <c r="L22" s="32">
        <f t="shared" si="1"/>
        <v>5209.5</v>
      </c>
      <c r="M22" s="32">
        <v>0</v>
      </c>
      <c r="N22" s="36">
        <f t="shared" si="2"/>
        <v>65.339321357285428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4" t="s">
        <v>85</v>
      </c>
      <c r="B23" s="18" t="s">
        <v>122</v>
      </c>
      <c r="C23" s="18" t="s">
        <v>60</v>
      </c>
      <c r="D23" s="40">
        <v>69415.5</v>
      </c>
      <c r="E23" s="40">
        <v>257458.21</v>
      </c>
      <c r="F23" s="40">
        <f t="shared" si="3"/>
        <v>326873.70999999996</v>
      </c>
      <c r="G23" s="33">
        <f t="shared" si="0"/>
        <v>182700.64</v>
      </c>
      <c r="H23" s="33">
        <v>182700.64</v>
      </c>
      <c r="I23" s="33">
        <v>182700.64</v>
      </c>
      <c r="J23" s="33">
        <v>182700.64</v>
      </c>
      <c r="K23" s="33">
        <v>144173.07</v>
      </c>
      <c r="L23" s="33">
        <f t="shared" si="1"/>
        <v>144173.07</v>
      </c>
      <c r="M23" s="33">
        <v>0</v>
      </c>
      <c r="N23" s="37">
        <f t="shared" si="2"/>
        <v>55.893341804698828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4" t="s">
        <v>86</v>
      </c>
      <c r="B24" s="18" t="s">
        <v>122</v>
      </c>
      <c r="C24" s="18" t="s">
        <v>50</v>
      </c>
      <c r="D24" s="40">
        <v>90070</v>
      </c>
      <c r="E24" s="40">
        <v>64839.44</v>
      </c>
      <c r="F24" s="40">
        <f t="shared" si="3"/>
        <v>154909.44</v>
      </c>
      <c r="G24" s="33">
        <v>64623.66</v>
      </c>
      <c r="H24" s="33">
        <v>73213.279999999999</v>
      </c>
      <c r="I24" s="33">
        <v>72190.789999999994</v>
      </c>
      <c r="J24" s="33">
        <v>72190.789999999994</v>
      </c>
      <c r="K24" s="33">
        <v>81696.160000000003</v>
      </c>
      <c r="L24" s="33">
        <f t="shared" si="1"/>
        <v>82718.650000000009</v>
      </c>
      <c r="M24" s="33">
        <v>0</v>
      </c>
      <c r="N24" s="37">
        <f t="shared" si="2"/>
        <v>46.601930779686498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4" t="s">
        <v>87</v>
      </c>
      <c r="B25" s="18" t="s">
        <v>122</v>
      </c>
      <c r="C25" s="18" t="s">
        <v>51</v>
      </c>
      <c r="D25" s="40">
        <v>100</v>
      </c>
      <c r="E25" s="40">
        <v>0</v>
      </c>
      <c r="F25" s="40">
        <f t="shared" si="3"/>
        <v>100</v>
      </c>
      <c r="G25" s="33">
        <v>48.24</v>
      </c>
      <c r="H25" s="33">
        <v>48.24</v>
      </c>
      <c r="I25" s="33">
        <v>48.24</v>
      </c>
      <c r="J25" s="33">
        <v>48.24</v>
      </c>
      <c r="K25" s="33">
        <v>51.76</v>
      </c>
      <c r="L25" s="33">
        <f t="shared" si="1"/>
        <v>51.76</v>
      </c>
      <c r="M25" s="33">
        <v>0</v>
      </c>
      <c r="N25" s="37">
        <f t="shared" si="2"/>
        <v>48.24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4" t="s">
        <v>88</v>
      </c>
      <c r="B26" s="18" t="s">
        <v>122</v>
      </c>
      <c r="C26" s="18" t="s">
        <v>61</v>
      </c>
      <c r="D26" s="40">
        <v>0</v>
      </c>
      <c r="E26" s="40">
        <v>16000</v>
      </c>
      <c r="F26" s="40">
        <f t="shared" si="3"/>
        <v>16000</v>
      </c>
      <c r="G26" s="33">
        <v>8460.67</v>
      </c>
      <c r="H26" s="33">
        <v>8460.67</v>
      </c>
      <c r="I26" s="33">
        <v>8460.67</v>
      </c>
      <c r="J26" s="33">
        <v>8460.67</v>
      </c>
      <c r="K26" s="33">
        <v>7539.33</v>
      </c>
      <c r="L26" s="33">
        <f t="shared" si="1"/>
        <v>7539.33</v>
      </c>
      <c r="M26" s="33">
        <v>0</v>
      </c>
      <c r="N26" s="37">
        <f t="shared" si="2"/>
        <v>52.8791875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4" t="s">
        <v>89</v>
      </c>
      <c r="B27" s="18" t="s">
        <v>122</v>
      </c>
      <c r="C27" s="18" t="s">
        <v>42</v>
      </c>
      <c r="D27" s="40">
        <v>12000</v>
      </c>
      <c r="E27" s="40">
        <v>-3500</v>
      </c>
      <c r="F27" s="40">
        <f t="shared" si="3"/>
        <v>8500</v>
      </c>
      <c r="G27" s="33">
        <v>4025.82</v>
      </c>
      <c r="H27" s="33">
        <v>4025.82</v>
      </c>
      <c r="I27" s="33">
        <v>4025.82</v>
      </c>
      <c r="J27" s="33">
        <v>4025.82</v>
      </c>
      <c r="K27" s="33">
        <v>4474.18</v>
      </c>
      <c r="L27" s="33">
        <f t="shared" si="1"/>
        <v>4474.18</v>
      </c>
      <c r="M27" s="33">
        <v>0</v>
      </c>
      <c r="N27" s="37">
        <f t="shared" si="2"/>
        <v>47.362588235294119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4" t="s">
        <v>90</v>
      </c>
      <c r="B28" s="18" t="s">
        <v>62</v>
      </c>
      <c r="C28" s="18" t="s">
        <v>60</v>
      </c>
      <c r="D28" s="39">
        <v>51507.23</v>
      </c>
      <c r="E28" s="39">
        <v>30</v>
      </c>
      <c r="F28" s="39">
        <f t="shared" si="3"/>
        <v>51537.23</v>
      </c>
      <c r="G28" s="32">
        <f t="shared" si="0"/>
        <v>34316.300000000003</v>
      </c>
      <c r="H28" s="32">
        <v>34316.300000000003</v>
      </c>
      <c r="I28" s="32">
        <v>34316.300000000003</v>
      </c>
      <c r="J28" s="32">
        <v>34316.300000000003</v>
      </c>
      <c r="K28" s="32">
        <v>17220.93</v>
      </c>
      <c r="L28" s="32">
        <f t="shared" si="1"/>
        <v>17220.93</v>
      </c>
      <c r="M28" s="32">
        <v>0</v>
      </c>
      <c r="N28" s="36">
        <f t="shared" si="2"/>
        <v>66.585456765914671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4" t="s">
        <v>91</v>
      </c>
      <c r="B29" s="18" t="s">
        <v>62</v>
      </c>
      <c r="C29" s="18" t="s">
        <v>49</v>
      </c>
      <c r="D29" s="39">
        <v>3300</v>
      </c>
      <c r="E29" s="39">
        <v>296.99</v>
      </c>
      <c r="F29" s="39">
        <f t="shared" si="3"/>
        <v>3596.99</v>
      </c>
      <c r="G29" s="32">
        <f t="shared" si="0"/>
        <v>1337.6</v>
      </c>
      <c r="H29" s="32">
        <v>1337.6</v>
      </c>
      <c r="I29" s="32">
        <v>1337.6</v>
      </c>
      <c r="J29" s="32">
        <v>1337.6</v>
      </c>
      <c r="K29" s="32">
        <v>2259.39</v>
      </c>
      <c r="L29" s="32">
        <f t="shared" si="1"/>
        <v>2259.39</v>
      </c>
      <c r="M29" s="32">
        <v>0</v>
      </c>
      <c r="N29" s="36">
        <f t="shared" si="2"/>
        <v>37.186647724903324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4" t="s">
        <v>92</v>
      </c>
      <c r="B30" s="18" t="s">
        <v>63</v>
      </c>
      <c r="C30" s="18" t="s">
        <v>60</v>
      </c>
      <c r="D30" s="40">
        <v>339770.98</v>
      </c>
      <c r="E30" s="40">
        <v>-29840</v>
      </c>
      <c r="F30" s="40">
        <f t="shared" si="3"/>
        <v>309930.98</v>
      </c>
      <c r="G30" s="33">
        <f t="shared" si="0"/>
        <v>172516.15</v>
      </c>
      <c r="H30" s="33">
        <v>172516.15</v>
      </c>
      <c r="I30" s="33">
        <v>172516.15</v>
      </c>
      <c r="J30" s="33">
        <v>172516.15</v>
      </c>
      <c r="K30" s="33">
        <v>137414.82999999999</v>
      </c>
      <c r="L30" s="33">
        <f t="shared" si="1"/>
        <v>137414.82999999999</v>
      </c>
      <c r="M30" s="33">
        <v>0</v>
      </c>
      <c r="N30" s="37">
        <f t="shared" si="2"/>
        <v>55.66276401281344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4" t="s">
        <v>93</v>
      </c>
      <c r="B31" s="18" t="s">
        <v>63</v>
      </c>
      <c r="C31" s="18" t="s">
        <v>49</v>
      </c>
      <c r="D31" s="40">
        <v>156600</v>
      </c>
      <c r="E31" s="40">
        <v>186722.64</v>
      </c>
      <c r="F31" s="40">
        <f t="shared" si="3"/>
        <v>343322.64</v>
      </c>
      <c r="G31" s="33">
        <f t="shared" si="0"/>
        <v>155672.79999999999</v>
      </c>
      <c r="H31" s="33">
        <v>155672.79999999999</v>
      </c>
      <c r="I31" s="33">
        <v>35242.800000000003</v>
      </c>
      <c r="J31" s="33">
        <v>35242.800000000003</v>
      </c>
      <c r="K31" s="33">
        <v>187649.84</v>
      </c>
      <c r="L31" s="33">
        <f t="shared" si="1"/>
        <v>308079.84000000003</v>
      </c>
      <c r="M31" s="33">
        <v>0</v>
      </c>
      <c r="N31" s="37">
        <f t="shared" si="2"/>
        <v>10.26521292041795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4" t="s">
        <v>94</v>
      </c>
      <c r="B32" s="18" t="s">
        <v>63</v>
      </c>
      <c r="C32" s="18" t="s">
        <v>42</v>
      </c>
      <c r="D32" s="40">
        <v>28000</v>
      </c>
      <c r="E32" s="40">
        <v>7427.25</v>
      </c>
      <c r="F32" s="40">
        <f t="shared" si="3"/>
        <v>35427.25</v>
      </c>
      <c r="G32" s="33">
        <f t="shared" si="0"/>
        <v>23800.25</v>
      </c>
      <c r="H32" s="33">
        <v>23800.25</v>
      </c>
      <c r="I32" s="33">
        <v>23800.25</v>
      </c>
      <c r="J32" s="33">
        <v>23800.25</v>
      </c>
      <c r="K32" s="33">
        <v>11627</v>
      </c>
      <c r="L32" s="33">
        <f t="shared" si="1"/>
        <v>11627</v>
      </c>
      <c r="M32" s="33">
        <v>0</v>
      </c>
      <c r="N32" s="37">
        <f t="shared" si="2"/>
        <v>67.180630729170346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4" t="s">
        <v>95</v>
      </c>
      <c r="B33" s="18" t="s">
        <v>52</v>
      </c>
      <c r="C33" s="18" t="s">
        <v>60</v>
      </c>
      <c r="D33" s="39">
        <v>495725.05</v>
      </c>
      <c r="E33" s="39">
        <v>2350</v>
      </c>
      <c r="F33" s="39">
        <f t="shared" si="3"/>
        <v>498075.05</v>
      </c>
      <c r="G33" s="32">
        <f t="shared" si="0"/>
        <v>279525.96999999997</v>
      </c>
      <c r="H33" s="32">
        <v>279525.96999999997</v>
      </c>
      <c r="I33" s="32">
        <v>279525.96999999997</v>
      </c>
      <c r="J33" s="32">
        <v>279525.96999999997</v>
      </c>
      <c r="K33" s="32">
        <v>218549.08</v>
      </c>
      <c r="L33" s="32">
        <f t="shared" si="1"/>
        <v>218549.07999999996</v>
      </c>
      <c r="M33" s="32">
        <v>0</v>
      </c>
      <c r="N33" s="36">
        <f t="shared" si="2"/>
        <v>56.121255220473294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4" t="s">
        <v>96</v>
      </c>
      <c r="B34" s="18" t="s">
        <v>52</v>
      </c>
      <c r="C34" s="18" t="s">
        <v>49</v>
      </c>
      <c r="D34" s="39">
        <v>97520</v>
      </c>
      <c r="E34" s="39">
        <v>52612.72</v>
      </c>
      <c r="F34" s="39">
        <f t="shared" si="3"/>
        <v>150132.72</v>
      </c>
      <c r="G34" s="32">
        <f t="shared" si="0"/>
        <v>44345.89</v>
      </c>
      <c r="H34" s="32">
        <v>44345.89</v>
      </c>
      <c r="I34" s="32">
        <v>44345.89</v>
      </c>
      <c r="J34" s="32">
        <v>44345.89</v>
      </c>
      <c r="K34" s="32">
        <v>105786.83</v>
      </c>
      <c r="L34" s="32">
        <f t="shared" si="1"/>
        <v>105786.83</v>
      </c>
      <c r="M34" s="32">
        <v>0</v>
      </c>
      <c r="N34" s="36">
        <f t="shared" si="2"/>
        <v>29.537791628633652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4" t="s">
        <v>97</v>
      </c>
      <c r="B35" s="18" t="s">
        <v>52</v>
      </c>
      <c r="C35" s="18" t="s">
        <v>53</v>
      </c>
      <c r="D35" s="39">
        <v>9900</v>
      </c>
      <c r="E35" s="39">
        <v>4000</v>
      </c>
      <c r="F35" s="39">
        <f t="shared" si="3"/>
        <v>13900</v>
      </c>
      <c r="G35" s="32">
        <f t="shared" si="0"/>
        <v>2090</v>
      </c>
      <c r="H35" s="32">
        <v>2090</v>
      </c>
      <c r="I35" s="32">
        <v>2090</v>
      </c>
      <c r="J35" s="32">
        <v>2090</v>
      </c>
      <c r="K35" s="32">
        <v>11810</v>
      </c>
      <c r="L35" s="32">
        <f t="shared" si="1"/>
        <v>11810</v>
      </c>
      <c r="M35" s="32">
        <v>0</v>
      </c>
      <c r="N35" s="36">
        <f t="shared" si="2"/>
        <v>15.035971223021583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4" t="s">
        <v>98</v>
      </c>
      <c r="B36" s="18" t="s">
        <v>52</v>
      </c>
      <c r="C36" s="18" t="s">
        <v>51</v>
      </c>
      <c r="D36" s="39">
        <v>5500</v>
      </c>
      <c r="E36" s="39">
        <v>4600</v>
      </c>
      <c r="F36" s="39">
        <f t="shared" si="3"/>
        <v>10100</v>
      </c>
      <c r="G36" s="32">
        <f t="shared" si="0"/>
        <v>8123.41</v>
      </c>
      <c r="H36" s="32">
        <v>8123.41</v>
      </c>
      <c r="I36" s="32">
        <v>8123.41</v>
      </c>
      <c r="J36" s="32">
        <v>8123.41</v>
      </c>
      <c r="K36" s="32">
        <v>1976.59</v>
      </c>
      <c r="L36" s="32">
        <f t="shared" si="1"/>
        <v>1976.5900000000001</v>
      </c>
      <c r="M36" s="32">
        <v>0</v>
      </c>
      <c r="N36" s="36">
        <f t="shared" si="2"/>
        <v>80.429801980198022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4" t="s">
        <v>99</v>
      </c>
      <c r="B37" s="18" t="s">
        <v>52</v>
      </c>
      <c r="C37" s="18" t="s">
        <v>42</v>
      </c>
      <c r="D37" s="39">
        <v>74800</v>
      </c>
      <c r="E37" s="39">
        <v>-34700</v>
      </c>
      <c r="F37" s="39">
        <f t="shared" si="3"/>
        <v>40100</v>
      </c>
      <c r="G37" s="32">
        <f t="shared" si="0"/>
        <v>0</v>
      </c>
      <c r="H37" s="32">
        <v>0</v>
      </c>
      <c r="I37" s="32">
        <v>0</v>
      </c>
      <c r="J37" s="32">
        <v>0</v>
      </c>
      <c r="K37" s="32">
        <v>40100</v>
      </c>
      <c r="L37" s="32">
        <f t="shared" si="1"/>
        <v>40100</v>
      </c>
      <c r="M37" s="32">
        <v>0</v>
      </c>
      <c r="N37" s="36">
        <f t="shared" si="2"/>
        <v>0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4" t="s">
        <v>100</v>
      </c>
      <c r="B38" s="18" t="s">
        <v>64</v>
      </c>
      <c r="C38" s="18" t="s">
        <v>60</v>
      </c>
      <c r="D38" s="40">
        <v>146400.59</v>
      </c>
      <c r="E38" s="40">
        <v>140</v>
      </c>
      <c r="F38" s="40">
        <f t="shared" si="3"/>
        <v>146540.59</v>
      </c>
      <c r="G38" s="33">
        <f t="shared" si="0"/>
        <v>104050.67</v>
      </c>
      <c r="H38" s="33">
        <v>104050.67</v>
      </c>
      <c r="I38" s="33">
        <v>104050.67</v>
      </c>
      <c r="J38" s="33">
        <v>104050.67</v>
      </c>
      <c r="K38" s="33">
        <v>42489.919999999998</v>
      </c>
      <c r="L38" s="33">
        <f t="shared" si="1"/>
        <v>42489.919999999998</v>
      </c>
      <c r="M38" s="33">
        <v>0</v>
      </c>
      <c r="N38" s="37">
        <f t="shared" si="2"/>
        <v>71.004675223431278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4" t="s">
        <v>101</v>
      </c>
      <c r="B39" s="18" t="s">
        <v>64</v>
      </c>
      <c r="C39" s="18" t="s">
        <v>49</v>
      </c>
      <c r="D39" s="40">
        <v>224150</v>
      </c>
      <c r="E39" s="40">
        <v>-2845.48</v>
      </c>
      <c r="F39" s="40">
        <f t="shared" si="3"/>
        <v>221304.52</v>
      </c>
      <c r="G39" s="33">
        <f t="shared" si="0"/>
        <v>126234.82</v>
      </c>
      <c r="H39" s="33">
        <v>126234.82</v>
      </c>
      <c r="I39" s="33">
        <v>72234.820000000007</v>
      </c>
      <c r="J39" s="33">
        <v>72234.820000000007</v>
      </c>
      <c r="K39" s="33">
        <v>95069.7</v>
      </c>
      <c r="L39" s="33">
        <f t="shared" si="1"/>
        <v>149069.70000000001</v>
      </c>
      <c r="M39" s="33">
        <v>0</v>
      </c>
      <c r="N39" s="37">
        <f t="shared" si="2"/>
        <v>32.640463014492433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4" t="s">
        <v>102</v>
      </c>
      <c r="B40" s="18" t="s">
        <v>64</v>
      </c>
      <c r="C40" s="18" t="s">
        <v>53</v>
      </c>
      <c r="D40" s="40">
        <v>1000</v>
      </c>
      <c r="E40" s="40">
        <v>0</v>
      </c>
      <c r="F40" s="40">
        <f t="shared" si="3"/>
        <v>1000</v>
      </c>
      <c r="G40" s="33">
        <f t="shared" si="0"/>
        <v>0</v>
      </c>
      <c r="H40" s="33">
        <v>0</v>
      </c>
      <c r="I40" s="33">
        <v>0</v>
      </c>
      <c r="J40" s="33">
        <v>0</v>
      </c>
      <c r="K40" s="33">
        <v>1000</v>
      </c>
      <c r="L40" s="33">
        <f t="shared" si="1"/>
        <v>1000</v>
      </c>
      <c r="M40" s="33">
        <v>0</v>
      </c>
      <c r="N40" s="37">
        <f>(I40*100)/F40</f>
        <v>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4" t="s">
        <v>103</v>
      </c>
      <c r="B41" s="18" t="s">
        <v>64</v>
      </c>
      <c r="C41" s="18" t="s">
        <v>51</v>
      </c>
      <c r="D41" s="40">
        <v>2000</v>
      </c>
      <c r="E41" s="40">
        <v>0</v>
      </c>
      <c r="F41" s="40">
        <f t="shared" si="3"/>
        <v>2000</v>
      </c>
      <c r="G41" s="33">
        <f t="shared" si="0"/>
        <v>1369.2</v>
      </c>
      <c r="H41" s="33">
        <v>1369.2</v>
      </c>
      <c r="I41" s="33">
        <v>1369.2</v>
      </c>
      <c r="J41" s="33">
        <v>1369.2</v>
      </c>
      <c r="K41" s="33">
        <v>630.79999999999995</v>
      </c>
      <c r="L41" s="33">
        <f t="shared" si="1"/>
        <v>630.79999999999995</v>
      </c>
      <c r="M41" s="33">
        <v>0</v>
      </c>
      <c r="N41" s="37">
        <f t="shared" si="2"/>
        <v>68.459999999999994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4" t="s">
        <v>104</v>
      </c>
      <c r="B42" s="18" t="s">
        <v>64</v>
      </c>
      <c r="C42" s="18" t="s">
        <v>42</v>
      </c>
      <c r="D42" s="40">
        <v>4600</v>
      </c>
      <c r="E42" s="40">
        <v>13521.75</v>
      </c>
      <c r="F42" s="40">
        <f t="shared" si="3"/>
        <v>18121.75</v>
      </c>
      <c r="G42" s="33">
        <f t="shared" si="0"/>
        <v>13122.85</v>
      </c>
      <c r="H42" s="33">
        <v>13122.85</v>
      </c>
      <c r="I42" s="33">
        <v>13122.85</v>
      </c>
      <c r="J42" s="33">
        <v>13122.85</v>
      </c>
      <c r="K42" s="33">
        <v>4998.8999999999996</v>
      </c>
      <c r="L42" s="33">
        <f t="shared" si="1"/>
        <v>4998.8999999999996</v>
      </c>
      <c r="M42" s="33">
        <v>0</v>
      </c>
      <c r="N42" s="37">
        <f t="shared" si="2"/>
        <v>72.414915778001571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4" t="s">
        <v>105</v>
      </c>
      <c r="B43" s="18" t="s">
        <v>54</v>
      </c>
      <c r="C43" s="18" t="s">
        <v>60</v>
      </c>
      <c r="D43" s="39">
        <v>1118709.53</v>
      </c>
      <c r="E43" s="39">
        <v>-24947.759999999998</v>
      </c>
      <c r="F43" s="39">
        <f t="shared" si="3"/>
        <v>1093761.77</v>
      </c>
      <c r="G43" s="32">
        <f t="shared" si="0"/>
        <v>672366.9</v>
      </c>
      <c r="H43" s="32">
        <v>672366.9</v>
      </c>
      <c r="I43" s="32">
        <v>672366.9</v>
      </c>
      <c r="J43" s="32">
        <v>672366.9</v>
      </c>
      <c r="K43" s="32">
        <v>421394.87</v>
      </c>
      <c r="L43" s="32">
        <f t="shared" si="1"/>
        <v>421394.87</v>
      </c>
      <c r="M43" s="32">
        <v>0</v>
      </c>
      <c r="N43" s="36">
        <f t="shared" si="2"/>
        <v>61.472883624374617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5" t="s">
        <v>106</v>
      </c>
      <c r="B44" s="18" t="s">
        <v>54</v>
      </c>
      <c r="C44" s="18" t="s">
        <v>49</v>
      </c>
      <c r="D44" s="39">
        <v>834100</v>
      </c>
      <c r="E44" s="39">
        <v>330316.18</v>
      </c>
      <c r="F44" s="39">
        <f t="shared" si="3"/>
        <v>1164416.18</v>
      </c>
      <c r="G44" s="32">
        <f t="shared" si="0"/>
        <v>710246.51</v>
      </c>
      <c r="H44" s="32">
        <v>710246.51</v>
      </c>
      <c r="I44" s="32">
        <v>489371.87</v>
      </c>
      <c r="J44" s="32">
        <v>489371.87</v>
      </c>
      <c r="K44" s="32">
        <v>454169.67</v>
      </c>
      <c r="L44" s="32">
        <f t="shared" si="1"/>
        <v>675044.30999999994</v>
      </c>
      <c r="M44" s="32">
        <v>0</v>
      </c>
      <c r="N44" s="36">
        <f t="shared" si="2"/>
        <v>42.027230332714893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5" t="s">
        <v>107</v>
      </c>
      <c r="B45" s="18" t="s">
        <v>54</v>
      </c>
      <c r="C45" s="18" t="s">
        <v>55</v>
      </c>
      <c r="D45" s="39">
        <v>775000</v>
      </c>
      <c r="E45" s="39">
        <v>1177488.82</v>
      </c>
      <c r="F45" s="39">
        <f t="shared" si="3"/>
        <v>1952488.82</v>
      </c>
      <c r="G45" s="32">
        <f t="shared" si="0"/>
        <v>898866.92</v>
      </c>
      <c r="H45" s="32">
        <v>898866.92</v>
      </c>
      <c r="I45" s="32">
        <v>470403.61</v>
      </c>
      <c r="J45" s="32">
        <v>470403.61</v>
      </c>
      <c r="K45" s="32">
        <v>1053621.8999999999</v>
      </c>
      <c r="L45" s="32">
        <f t="shared" si="1"/>
        <v>1482085.21</v>
      </c>
      <c r="M45" s="32">
        <v>0</v>
      </c>
      <c r="N45" s="36">
        <f t="shared" si="2"/>
        <v>24.092512345345977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5" t="s">
        <v>108</v>
      </c>
      <c r="B46" s="18" t="s">
        <v>54</v>
      </c>
      <c r="C46" s="18" t="s">
        <v>51</v>
      </c>
      <c r="D46" s="39">
        <v>0</v>
      </c>
      <c r="E46" s="39">
        <v>48</v>
      </c>
      <c r="F46" s="39">
        <f t="shared" si="3"/>
        <v>48</v>
      </c>
      <c r="G46" s="32">
        <f t="shared" si="0"/>
        <v>0</v>
      </c>
      <c r="H46" s="32">
        <v>0</v>
      </c>
      <c r="I46" s="32">
        <v>0</v>
      </c>
      <c r="J46" s="32">
        <v>0</v>
      </c>
      <c r="K46" s="32">
        <v>48</v>
      </c>
      <c r="L46" s="32">
        <f t="shared" si="1"/>
        <v>48</v>
      </c>
      <c r="M46" s="32">
        <v>0</v>
      </c>
      <c r="N46" s="36">
        <f t="shared" si="2"/>
        <v>0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5" t="s">
        <v>109</v>
      </c>
      <c r="B47" s="18" t="s">
        <v>54</v>
      </c>
      <c r="C47" s="18" t="s">
        <v>42</v>
      </c>
      <c r="D47" s="39">
        <v>24600</v>
      </c>
      <c r="E47" s="39">
        <v>1080079.8600000001</v>
      </c>
      <c r="F47" s="39">
        <f t="shared" si="3"/>
        <v>1104679.8600000001</v>
      </c>
      <c r="G47" s="32">
        <f t="shared" si="0"/>
        <v>28132.25</v>
      </c>
      <c r="H47" s="32">
        <v>28132.25</v>
      </c>
      <c r="I47" s="32">
        <v>28132.25</v>
      </c>
      <c r="J47" s="32">
        <v>28132.25</v>
      </c>
      <c r="K47" s="32">
        <v>1076547.6100000001</v>
      </c>
      <c r="L47" s="32">
        <f t="shared" si="1"/>
        <v>1076547.6100000001</v>
      </c>
      <c r="M47" s="32">
        <v>0</v>
      </c>
      <c r="N47" s="36">
        <f t="shared" si="2"/>
        <v>2.5466427893417012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5" t="s">
        <v>123</v>
      </c>
      <c r="B48" s="18" t="s">
        <v>54</v>
      </c>
      <c r="C48" s="18" t="s">
        <v>66</v>
      </c>
      <c r="D48" s="39">
        <v>0</v>
      </c>
      <c r="E48" s="39">
        <v>2100</v>
      </c>
      <c r="F48" s="39">
        <f t="shared" si="3"/>
        <v>2100</v>
      </c>
      <c r="G48" s="32">
        <f t="shared" si="0"/>
        <v>2042.25</v>
      </c>
      <c r="H48" s="32">
        <v>2042.25</v>
      </c>
      <c r="I48" s="32">
        <v>2042.25</v>
      </c>
      <c r="J48" s="32">
        <v>2042.25</v>
      </c>
      <c r="K48" s="32">
        <v>57.75</v>
      </c>
      <c r="L48" s="32">
        <f t="shared" si="1"/>
        <v>57.75</v>
      </c>
      <c r="M48" s="32">
        <v>0</v>
      </c>
      <c r="N48" s="36">
        <f t="shared" si="2"/>
        <v>97.25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5" t="s">
        <v>111</v>
      </c>
      <c r="B49" s="18" t="s">
        <v>58</v>
      </c>
      <c r="C49" s="18" t="s">
        <v>45</v>
      </c>
      <c r="D49" s="40">
        <v>116392.89</v>
      </c>
      <c r="E49" s="40">
        <v>10000</v>
      </c>
      <c r="F49" s="40">
        <f t="shared" si="3"/>
        <v>126392.89</v>
      </c>
      <c r="G49" s="33">
        <f t="shared" si="0"/>
        <v>104893.09</v>
      </c>
      <c r="H49" s="33">
        <v>104893.09</v>
      </c>
      <c r="I49" s="33">
        <v>104893.09</v>
      </c>
      <c r="J49" s="33">
        <v>104893.09</v>
      </c>
      <c r="K49" s="33">
        <v>21499.8</v>
      </c>
      <c r="L49" s="33">
        <f t="shared" si="1"/>
        <v>21499.800000000003</v>
      </c>
      <c r="M49" s="33">
        <v>0</v>
      </c>
      <c r="N49" s="37">
        <f t="shared" si="2"/>
        <v>82.989707728021727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25" t="s">
        <v>110</v>
      </c>
      <c r="B50" s="18" t="s">
        <v>56</v>
      </c>
      <c r="C50" s="18" t="s">
        <v>57</v>
      </c>
      <c r="D50" s="40">
        <v>40000</v>
      </c>
      <c r="E50" s="40">
        <v>0</v>
      </c>
      <c r="F50" s="40">
        <f>D50+E50</f>
        <v>40000</v>
      </c>
      <c r="G50" s="33">
        <f>H50</f>
        <v>25256.87</v>
      </c>
      <c r="H50" s="33">
        <v>25256.87</v>
      </c>
      <c r="I50" s="33">
        <v>25256.87</v>
      </c>
      <c r="J50" s="33">
        <v>25256.87</v>
      </c>
      <c r="K50" s="33">
        <v>14743.13</v>
      </c>
      <c r="L50" s="33">
        <f>(K50+H50)-I50</f>
        <v>14743.130000000001</v>
      </c>
      <c r="M50" s="33">
        <v>0</v>
      </c>
      <c r="N50" s="37">
        <f>(I50*100)/F50</f>
        <v>63.142175000000002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31" t="s">
        <v>119</v>
      </c>
      <c r="B51" s="18" t="s">
        <v>56</v>
      </c>
      <c r="C51" s="18" t="s">
        <v>120</v>
      </c>
      <c r="D51" s="40">
        <v>302736.23</v>
      </c>
      <c r="E51" s="40">
        <v>-110500</v>
      </c>
      <c r="F51" s="40">
        <f>D51+E51</f>
        <v>192236.22999999998</v>
      </c>
      <c r="G51" s="33">
        <f>H51</f>
        <v>19075.88</v>
      </c>
      <c r="H51" s="33">
        <v>19075.88</v>
      </c>
      <c r="I51" s="33">
        <v>19075.88</v>
      </c>
      <c r="J51" s="33">
        <v>19075.88</v>
      </c>
      <c r="K51" s="33">
        <v>173160.35</v>
      </c>
      <c r="L51" s="33">
        <f>(K51+H51)-I51</f>
        <v>173160.35</v>
      </c>
      <c r="M51" s="33">
        <v>0</v>
      </c>
      <c r="N51" s="37">
        <f>(I51*100)/F51</f>
        <v>9.9231450804044599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x14ac:dyDescent="0.25">
      <c r="A52" s="25" t="s">
        <v>112</v>
      </c>
      <c r="B52" s="18" t="s">
        <v>58</v>
      </c>
      <c r="C52" s="18" t="s">
        <v>65</v>
      </c>
      <c r="D52" s="40">
        <v>235765.01</v>
      </c>
      <c r="E52" s="40">
        <v>0</v>
      </c>
      <c r="F52" s="40">
        <f t="shared" ref="F52" si="9">D52+E52</f>
        <v>235765.01</v>
      </c>
      <c r="G52" s="33">
        <f t="shared" si="0"/>
        <v>198449.72</v>
      </c>
      <c r="H52" s="33">
        <v>198449.72</v>
      </c>
      <c r="I52" s="33">
        <v>198449.72</v>
      </c>
      <c r="J52" s="33">
        <v>198449.72</v>
      </c>
      <c r="K52" s="33">
        <v>37315.29</v>
      </c>
      <c r="L52" s="33">
        <f t="shared" si="1"/>
        <v>37315.290000000008</v>
      </c>
      <c r="M52" s="33">
        <v>0</v>
      </c>
      <c r="N52" s="37">
        <f t="shared" si="2"/>
        <v>84.172676853108939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20" customFormat="1" ht="27.75" customHeight="1" thickBot="1" x14ac:dyDescent="0.3">
      <c r="A53" s="30" t="s">
        <v>113</v>
      </c>
      <c r="B53" s="29" t="s">
        <v>58</v>
      </c>
      <c r="C53" s="29" t="s">
        <v>66</v>
      </c>
      <c r="D53" s="40">
        <v>0</v>
      </c>
      <c r="E53" s="40">
        <v>15000</v>
      </c>
      <c r="F53" s="40">
        <f t="shared" si="3"/>
        <v>15000</v>
      </c>
      <c r="G53" s="33">
        <f t="shared" si="0"/>
        <v>15000</v>
      </c>
      <c r="H53" s="33">
        <v>15000</v>
      </c>
      <c r="I53" s="33">
        <v>15000</v>
      </c>
      <c r="J53" s="33">
        <v>15000</v>
      </c>
      <c r="K53" s="33">
        <v>0</v>
      </c>
      <c r="L53" s="33">
        <f t="shared" si="1"/>
        <v>0</v>
      </c>
      <c r="M53" s="33">
        <v>0</v>
      </c>
      <c r="N53" s="37">
        <f t="shared" si="2"/>
        <v>100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s="17" customFormat="1" ht="15.75" customHeight="1" thickBot="1" x14ac:dyDescent="0.3">
      <c r="A54" s="28"/>
      <c r="B54" s="27" t="s">
        <v>59</v>
      </c>
      <c r="C54" s="27"/>
      <c r="D54" s="41">
        <f t="shared" ref="D54:M54" si="10">SUM(D2:D53)</f>
        <v>7501053.3099999987</v>
      </c>
      <c r="E54" s="41">
        <f>SUM(E2:E53)</f>
        <v>2850807.08</v>
      </c>
      <c r="F54" s="41">
        <f t="shared" si="10"/>
        <v>10351860.390000001</v>
      </c>
      <c r="G54" s="34">
        <f t="shared" si="10"/>
        <v>5147982.0999999996</v>
      </c>
      <c r="H54" s="45">
        <f t="shared" si="10"/>
        <v>5156571.72</v>
      </c>
      <c r="I54" s="34">
        <f>SUM(I2:I53)</f>
        <v>4323453.4799999995</v>
      </c>
      <c r="J54" s="34">
        <f t="shared" si="10"/>
        <v>4323453.47</v>
      </c>
      <c r="K54" s="34">
        <f t="shared" si="10"/>
        <v>5195288.669999999</v>
      </c>
      <c r="L54" s="34">
        <f t="shared" si="10"/>
        <v>6028406.9099999992</v>
      </c>
      <c r="M54" s="35">
        <f t="shared" si="10"/>
        <v>0</v>
      </c>
      <c r="N54" s="38">
        <f>(I54*100)/F54</f>
        <v>41.764990225104832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42"/>
      <c r="E55" s="42"/>
      <c r="F55" s="42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16"/>
      <c r="C56" s="16"/>
      <c r="D56" s="42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14</v>
      </c>
      <c r="C57" s="12">
        <v>45961</v>
      </c>
      <c r="D57" s="42"/>
      <c r="E57" s="42"/>
      <c r="F57" s="42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15</v>
      </c>
      <c r="C58" s="4" t="s">
        <v>125</v>
      </c>
      <c r="D58" s="42"/>
      <c r="E58" s="42"/>
      <c r="F58" s="42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16</v>
      </c>
      <c r="C59" s="2" t="s">
        <v>114</v>
      </c>
      <c r="D59" s="42"/>
      <c r="E59" s="42"/>
      <c r="F59" s="42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15.75" customHeight="1" x14ac:dyDescent="0.25">
      <c r="A60" s="16"/>
      <c r="B60" s="3" t="s">
        <v>17</v>
      </c>
      <c r="C60" s="2" t="s">
        <v>115</v>
      </c>
      <c r="D60" s="42"/>
      <c r="E60" s="42"/>
      <c r="F60" s="42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31.5" customHeight="1" x14ac:dyDescent="0.25">
      <c r="A61" s="16"/>
      <c r="B61" s="3" t="s">
        <v>18</v>
      </c>
      <c r="C61" s="13" t="s">
        <v>116</v>
      </c>
      <c r="D61" s="42"/>
      <c r="E61" s="42"/>
      <c r="F61" s="42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3" t="s">
        <v>19</v>
      </c>
      <c r="C62" s="2">
        <v>32684442</v>
      </c>
      <c r="D62" s="42"/>
      <c r="E62" s="42"/>
      <c r="F62" s="42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5" t="s">
        <v>20</v>
      </c>
      <c r="C63" s="6"/>
      <c r="D63" s="42"/>
      <c r="E63" s="42"/>
      <c r="F63" s="42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42"/>
      <c r="E64" s="42"/>
      <c r="F64" s="42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42"/>
      <c r="E65" s="42"/>
      <c r="F65" s="42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42"/>
      <c r="E66" s="42"/>
      <c r="F66" s="42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42"/>
      <c r="E67" s="42"/>
      <c r="F67" s="42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42"/>
      <c r="E68" s="42"/>
      <c r="F68" s="42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42"/>
      <c r="E69" s="42"/>
      <c r="F69" s="42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42"/>
      <c r="E70" s="42"/>
      <c r="F70" s="42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42"/>
      <c r="E71" s="42"/>
      <c r="F71" s="42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42"/>
      <c r="E72" s="42"/>
      <c r="F72" s="42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42"/>
      <c r="E73" s="42"/>
      <c r="F73" s="42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42"/>
      <c r="E74" s="42"/>
      <c r="F74" s="42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42"/>
      <c r="E75" s="42"/>
      <c r="F75" s="42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42"/>
      <c r="E76" s="42"/>
      <c r="F76" s="42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42"/>
      <c r="E77" s="42"/>
      <c r="F77" s="42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42"/>
      <c r="E78" s="42"/>
      <c r="F78" s="42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42"/>
      <c r="E79" s="42"/>
      <c r="F79" s="42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42"/>
      <c r="E80" s="42"/>
      <c r="F80" s="42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42"/>
      <c r="E81" s="42"/>
      <c r="F81" s="42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42"/>
      <c r="E82" s="42"/>
      <c r="F82" s="42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42"/>
      <c r="E83" s="42"/>
      <c r="F83" s="42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42"/>
      <c r="E84" s="42"/>
      <c r="F84" s="42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42"/>
      <c r="E85" s="42"/>
      <c r="F85" s="42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42"/>
      <c r="E86" s="42"/>
      <c r="F86" s="42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42"/>
      <c r="E87" s="42"/>
      <c r="F87" s="42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42"/>
      <c r="E88" s="42"/>
      <c r="F88" s="42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42"/>
      <c r="E89" s="42"/>
      <c r="F89" s="42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42"/>
      <c r="E90" s="42"/>
      <c r="F90" s="42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42"/>
      <c r="E91" s="42"/>
      <c r="F91" s="42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42"/>
      <c r="E92" s="42"/>
      <c r="F92" s="42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42"/>
      <c r="E93" s="42"/>
      <c r="F93" s="42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42"/>
      <c r="E94" s="42"/>
      <c r="F94" s="42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42"/>
      <c r="E95" s="42"/>
      <c r="F95" s="42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42"/>
      <c r="E96" s="42"/>
      <c r="F96" s="42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42"/>
      <c r="E97" s="42"/>
      <c r="F97" s="42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42"/>
      <c r="E98" s="42"/>
      <c r="F98" s="42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42"/>
      <c r="E99" s="42"/>
      <c r="F99" s="42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42"/>
      <c r="E100" s="42"/>
      <c r="F100" s="42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42"/>
      <c r="E101" s="42"/>
      <c r="F101" s="42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42"/>
      <c r="E102" s="42"/>
      <c r="F102" s="42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42"/>
      <c r="E103" s="42"/>
      <c r="F103" s="42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42"/>
      <c r="E104" s="42"/>
      <c r="F104" s="42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42"/>
      <c r="E105" s="42"/>
      <c r="F105" s="42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42"/>
      <c r="E106" s="42"/>
      <c r="F106" s="42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42"/>
      <c r="E107" s="42"/>
      <c r="F107" s="42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42"/>
      <c r="E108" s="42"/>
      <c r="F108" s="42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s="17" customFormat="1" ht="15.75" customHeight="1" x14ac:dyDescent="0.25">
      <c r="A109" s="16"/>
      <c r="B109" s="16"/>
      <c r="C109" s="16"/>
      <c r="D109" s="42"/>
      <c r="E109" s="42"/>
      <c r="F109" s="42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4"/>
      <c r="B110" s="14"/>
      <c r="C110" s="14"/>
      <c r="D110" s="43"/>
      <c r="E110" s="43"/>
      <c r="F110" s="43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43"/>
      <c r="E111" s="43"/>
      <c r="F111" s="4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43"/>
      <c r="E112" s="43"/>
      <c r="F112" s="43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43"/>
      <c r="E113" s="43"/>
      <c r="F113" s="43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43"/>
      <c r="E114" s="43"/>
      <c r="F114" s="43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43"/>
      <c r="E115" s="43"/>
      <c r="F115" s="43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43"/>
      <c r="E116" s="43"/>
      <c r="F116" s="4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43"/>
      <c r="E117" s="43"/>
      <c r="F117" s="4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43"/>
      <c r="E118" s="43"/>
      <c r="F118" s="4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43"/>
      <c r="E119" s="43"/>
      <c r="F119" s="43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43"/>
      <c r="E120" s="43"/>
      <c r="F120" s="43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43"/>
      <c r="E121" s="43"/>
      <c r="F121" s="43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43"/>
      <c r="E122" s="43"/>
      <c r="F122" s="43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43"/>
      <c r="E123" s="43"/>
      <c r="F123" s="43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43"/>
      <c r="E124" s="43"/>
      <c r="F124" s="43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43"/>
      <c r="E125" s="43"/>
      <c r="F125" s="43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43"/>
      <c r="E126" s="43"/>
      <c r="F126" s="43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43"/>
      <c r="E127" s="43"/>
      <c r="F127" s="43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43"/>
      <c r="E128" s="43"/>
      <c r="F128" s="43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43"/>
      <c r="E129" s="43"/>
      <c r="F129" s="43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43"/>
      <c r="E130" s="43"/>
      <c r="F130" s="43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43"/>
      <c r="E131" s="43"/>
      <c r="F131" s="43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43"/>
      <c r="E132" s="43"/>
      <c r="F132" s="43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43"/>
      <c r="E133" s="43"/>
      <c r="F133" s="43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43"/>
      <c r="E134" s="43"/>
      <c r="F134" s="43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43"/>
      <c r="E135" s="43"/>
      <c r="F135" s="43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43"/>
      <c r="E136" s="43"/>
      <c r="F136" s="43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43"/>
      <c r="E137" s="43"/>
      <c r="F137" s="43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43"/>
      <c r="E138" s="43"/>
      <c r="F138" s="4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43"/>
      <c r="E139" s="43"/>
      <c r="F139" s="43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43"/>
      <c r="E140" s="43"/>
      <c r="F140" s="43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43"/>
      <c r="E141" s="43"/>
      <c r="F141" s="43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43"/>
      <c r="E142" s="43"/>
      <c r="F142" s="43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43"/>
      <c r="E143" s="43"/>
      <c r="F143" s="43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43"/>
      <c r="E144" s="43"/>
      <c r="F144" s="43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43"/>
      <c r="E145" s="43"/>
      <c r="F145" s="43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43"/>
      <c r="E146" s="43"/>
      <c r="F146" s="43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43"/>
      <c r="E147" s="43"/>
      <c r="F147" s="43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43"/>
      <c r="E148" s="43"/>
      <c r="F148" s="43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43"/>
      <c r="E149" s="43"/>
      <c r="F149" s="43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43"/>
      <c r="E150" s="43"/>
      <c r="F150" s="43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43"/>
      <c r="E151" s="43"/>
      <c r="F151" s="43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43"/>
      <c r="E152" s="43"/>
      <c r="F152" s="43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43"/>
      <c r="E153" s="43"/>
      <c r="F153" s="43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43"/>
      <c r="E154" s="43"/>
      <c r="F154" s="43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43"/>
      <c r="E155" s="43"/>
      <c r="F155" s="43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43"/>
      <c r="E156" s="43"/>
      <c r="F156" s="43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43"/>
      <c r="E157" s="43"/>
      <c r="F157" s="43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43"/>
      <c r="E158" s="43"/>
      <c r="F158" s="43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43"/>
      <c r="E159" s="43"/>
      <c r="F159" s="43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43"/>
      <c r="E160" s="43"/>
      <c r="F160" s="43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43"/>
      <c r="E161" s="43"/>
      <c r="F161" s="43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43"/>
      <c r="E162" s="43"/>
      <c r="F162" s="43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43"/>
      <c r="E163" s="43"/>
      <c r="F163" s="43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43"/>
      <c r="E164" s="43"/>
      <c r="F164" s="43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43"/>
      <c r="E165" s="43"/>
      <c r="F165" s="43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43"/>
      <c r="E166" s="43"/>
      <c r="F166" s="43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43"/>
      <c r="E167" s="43"/>
      <c r="F167" s="43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43"/>
      <c r="E168" s="43"/>
      <c r="F168" s="43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43"/>
      <c r="E169" s="43"/>
      <c r="F169" s="43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43"/>
      <c r="E170" s="43"/>
      <c r="F170" s="43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43"/>
      <c r="E171" s="43"/>
      <c r="F171" s="43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43"/>
      <c r="E172" s="43"/>
      <c r="F172" s="43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43"/>
      <c r="E173" s="43"/>
      <c r="F173" s="43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43"/>
      <c r="E174" s="43"/>
      <c r="F174" s="43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43"/>
      <c r="E175" s="43"/>
      <c r="F175" s="43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43"/>
      <c r="E176" s="43"/>
      <c r="F176" s="43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43"/>
      <c r="E177" s="43"/>
      <c r="F177" s="43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43"/>
      <c r="E178" s="43"/>
      <c r="F178" s="43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43"/>
      <c r="E179" s="43"/>
      <c r="F179" s="43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43"/>
      <c r="E180" s="43"/>
      <c r="F180" s="43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43"/>
      <c r="E181" s="43"/>
      <c r="F181" s="43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43"/>
      <c r="E182" s="43"/>
      <c r="F182" s="43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43"/>
      <c r="E183" s="43"/>
      <c r="F183" s="43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43"/>
      <c r="E184" s="43"/>
      <c r="F184" s="43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43"/>
      <c r="E185" s="43"/>
      <c r="F185" s="43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43"/>
      <c r="E186" s="43"/>
      <c r="F186" s="43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43"/>
      <c r="E187" s="43"/>
      <c r="F187" s="43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43"/>
      <c r="E188" s="43"/>
      <c r="F188" s="43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43"/>
      <c r="E189" s="43"/>
      <c r="F189" s="43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43"/>
      <c r="E190" s="43"/>
      <c r="F190" s="43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43"/>
      <c r="E191" s="43"/>
      <c r="F191" s="43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43"/>
      <c r="E192" s="43"/>
      <c r="F192" s="43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43"/>
      <c r="E193" s="43"/>
      <c r="F193" s="43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43"/>
      <c r="E194" s="43"/>
      <c r="F194" s="43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43"/>
      <c r="E195" s="43"/>
      <c r="F195" s="43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43"/>
      <c r="E196" s="43"/>
      <c r="F196" s="43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43"/>
      <c r="E197" s="43"/>
      <c r="F197" s="43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43"/>
      <c r="E198" s="43"/>
      <c r="F198" s="43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43"/>
      <c r="E199" s="43"/>
      <c r="F199" s="43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43"/>
      <c r="E200" s="43"/>
      <c r="F200" s="43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43"/>
      <c r="E201" s="43"/>
      <c r="F201" s="43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43"/>
      <c r="E202" s="43"/>
      <c r="F202" s="43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43"/>
      <c r="E203" s="43"/>
      <c r="F203" s="43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43"/>
      <c r="E204" s="43"/>
      <c r="F204" s="43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43"/>
      <c r="E205" s="43"/>
      <c r="F205" s="43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43"/>
      <c r="E206" s="43"/>
      <c r="F206" s="43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43"/>
      <c r="E207" s="43"/>
      <c r="F207" s="43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43"/>
      <c r="E208" s="43"/>
      <c r="F208" s="43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43"/>
      <c r="E209" s="43"/>
      <c r="F209" s="43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43"/>
      <c r="E210" s="43"/>
      <c r="F210" s="43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43"/>
      <c r="E211" s="43"/>
      <c r="F211" s="43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43"/>
      <c r="E212" s="43"/>
      <c r="F212" s="43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43"/>
      <c r="E213" s="43"/>
      <c r="F213" s="43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43"/>
      <c r="E214" s="43"/>
      <c r="F214" s="43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43"/>
      <c r="E215" s="43"/>
      <c r="F215" s="43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43"/>
      <c r="E216" s="43"/>
      <c r="F216" s="43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43"/>
      <c r="E217" s="43"/>
      <c r="F217" s="43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43"/>
      <c r="E218" s="43"/>
      <c r="F218" s="43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43"/>
      <c r="E219" s="43"/>
      <c r="F219" s="43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43"/>
      <c r="E220" s="43"/>
      <c r="F220" s="43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43"/>
      <c r="E221" s="43"/>
      <c r="F221" s="43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43"/>
      <c r="E222" s="43"/>
      <c r="F222" s="43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43"/>
      <c r="E223" s="43"/>
      <c r="F223" s="43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43"/>
      <c r="E224" s="43"/>
      <c r="F224" s="43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43"/>
      <c r="E225" s="43"/>
      <c r="F225" s="43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43"/>
      <c r="E226" s="43"/>
      <c r="F226" s="43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43"/>
      <c r="E227" s="43"/>
      <c r="F227" s="43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43"/>
      <c r="E228" s="43"/>
      <c r="F228" s="43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43"/>
      <c r="E229" s="43"/>
      <c r="F229" s="43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43"/>
      <c r="E230" s="43"/>
      <c r="F230" s="43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43"/>
      <c r="E231" s="43"/>
      <c r="F231" s="43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43"/>
      <c r="E232" s="43"/>
      <c r="F232" s="43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43"/>
      <c r="E233" s="43"/>
      <c r="F233" s="43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43"/>
      <c r="E234" s="43"/>
      <c r="F234" s="43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43"/>
      <c r="E235" s="43"/>
      <c r="F235" s="43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43"/>
      <c r="E236" s="43"/>
      <c r="F236" s="43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43"/>
      <c r="E237" s="43"/>
      <c r="F237" s="43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43"/>
      <c r="E238" s="43"/>
      <c r="F238" s="43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43"/>
      <c r="E239" s="43"/>
      <c r="F239" s="43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43"/>
      <c r="E240" s="43"/>
      <c r="F240" s="43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43"/>
      <c r="E241" s="43"/>
      <c r="F241" s="43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43"/>
      <c r="E242" s="43"/>
      <c r="F242" s="43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43"/>
      <c r="E243" s="43"/>
      <c r="F243" s="43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43"/>
      <c r="E244" s="43"/>
      <c r="F244" s="43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43"/>
      <c r="E245" s="43"/>
      <c r="F245" s="43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43"/>
      <c r="E246" s="43"/>
      <c r="F246" s="43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43"/>
      <c r="E247" s="43"/>
      <c r="F247" s="43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43"/>
      <c r="E248" s="43"/>
      <c r="F248" s="43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43"/>
      <c r="E249" s="43"/>
      <c r="F249" s="43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43"/>
      <c r="E250" s="43"/>
      <c r="F250" s="43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43"/>
      <c r="E251" s="43"/>
      <c r="F251" s="43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43"/>
      <c r="E252" s="43"/>
      <c r="F252" s="43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43"/>
      <c r="E253" s="43"/>
      <c r="F253" s="43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43"/>
      <c r="E254" s="43"/>
      <c r="F254" s="43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43"/>
      <c r="E255" s="43"/>
      <c r="F255" s="43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43"/>
      <c r="E256" s="43"/>
      <c r="F256" s="43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43"/>
      <c r="E257" s="43"/>
      <c r="F257" s="43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43"/>
      <c r="E258" s="43"/>
      <c r="F258" s="43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43"/>
      <c r="E259" s="43"/>
      <c r="F259" s="43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43"/>
      <c r="E260" s="43"/>
      <c r="F260" s="43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43"/>
      <c r="E261" s="43"/>
      <c r="F261" s="43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43"/>
      <c r="E262" s="43"/>
      <c r="F262" s="43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43"/>
      <c r="E263" s="43"/>
      <c r="F263" s="43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43"/>
      <c r="E264" s="43"/>
      <c r="F264" s="43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43"/>
      <c r="E265" s="43"/>
      <c r="F265" s="43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43"/>
      <c r="E266" s="43"/>
      <c r="F266" s="43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43"/>
      <c r="E267" s="43"/>
      <c r="F267" s="43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43"/>
      <c r="E268" s="43"/>
      <c r="F268" s="43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43"/>
      <c r="E269" s="43"/>
      <c r="F269" s="43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43"/>
      <c r="E270" s="43"/>
      <c r="F270" s="43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43"/>
      <c r="E271" s="43"/>
      <c r="F271" s="43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43"/>
      <c r="E272" s="43"/>
      <c r="F272" s="43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43"/>
      <c r="E273" s="43"/>
      <c r="F273" s="43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43"/>
      <c r="E274" s="43"/>
      <c r="F274" s="43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43"/>
      <c r="E275" s="43"/>
      <c r="F275" s="43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43"/>
      <c r="E276" s="43"/>
      <c r="F276" s="43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43"/>
      <c r="E277" s="43"/>
      <c r="F277" s="43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43"/>
      <c r="E278" s="43"/>
      <c r="F278" s="43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43"/>
      <c r="E279" s="43"/>
      <c r="F279" s="43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43"/>
      <c r="E280" s="43"/>
      <c r="F280" s="43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43"/>
      <c r="E281" s="43"/>
      <c r="F281" s="43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43"/>
      <c r="E282" s="43"/>
      <c r="F282" s="43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43"/>
      <c r="E283" s="43"/>
      <c r="F283" s="4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43"/>
      <c r="E284" s="43"/>
      <c r="F284" s="43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43"/>
      <c r="E285" s="43"/>
      <c r="F285" s="4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43"/>
      <c r="E286" s="43"/>
      <c r="F286" s="4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43"/>
      <c r="E287" s="43"/>
      <c r="F287" s="4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43"/>
      <c r="E288" s="43"/>
      <c r="F288" s="4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43"/>
      <c r="E289" s="43"/>
      <c r="F289" s="4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43"/>
      <c r="E290" s="43"/>
      <c r="F290" s="4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43"/>
      <c r="E291" s="43"/>
      <c r="F291" s="4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43"/>
      <c r="E292" s="43"/>
      <c r="F292" s="4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43"/>
      <c r="E293" s="43"/>
      <c r="F293" s="4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43"/>
      <c r="E294" s="43"/>
      <c r="F294" s="43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43"/>
      <c r="E295" s="43"/>
      <c r="F295" s="43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43"/>
      <c r="E296" s="43"/>
      <c r="F296" s="43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43"/>
      <c r="E297" s="43"/>
      <c r="F297" s="43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43"/>
      <c r="E298" s="43"/>
      <c r="F298" s="4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43"/>
      <c r="E299" s="43"/>
      <c r="F299" s="4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43"/>
      <c r="E300" s="43"/>
      <c r="F300" s="43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43"/>
      <c r="E301" s="43"/>
      <c r="F301" s="4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43"/>
      <c r="E302" s="43"/>
      <c r="F302" s="4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43"/>
      <c r="E303" s="43"/>
      <c r="F303" s="43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43"/>
      <c r="E304" s="43"/>
      <c r="F304" s="43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43"/>
      <c r="E305" s="43"/>
      <c r="F305" s="4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43"/>
      <c r="E306" s="43"/>
      <c r="F306" s="43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43"/>
      <c r="E307" s="43"/>
      <c r="F307" s="43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43"/>
      <c r="E308" s="43"/>
      <c r="F308" s="43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43"/>
      <c r="E309" s="43"/>
      <c r="F309" s="43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43"/>
      <c r="E310" s="43"/>
      <c r="F310" s="43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43"/>
      <c r="E311" s="43"/>
      <c r="F311" s="43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43"/>
      <c r="E312" s="43"/>
      <c r="F312" s="43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43"/>
      <c r="E313" s="43"/>
      <c r="F313" s="43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43"/>
      <c r="E314" s="43"/>
      <c r="F314" s="43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43"/>
      <c r="E315" s="43"/>
      <c r="F315" s="43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43"/>
      <c r="E316" s="43"/>
      <c r="F316" s="43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43"/>
      <c r="E317" s="43"/>
      <c r="F317" s="43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43"/>
      <c r="E318" s="43"/>
      <c r="F318" s="43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43"/>
      <c r="E319" s="43"/>
      <c r="F319" s="43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43"/>
      <c r="E320" s="43"/>
      <c r="F320" s="43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43"/>
      <c r="E321" s="43"/>
      <c r="F321" s="43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43"/>
      <c r="E322" s="43"/>
      <c r="F322" s="43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43"/>
      <c r="E323" s="43"/>
      <c r="F323" s="43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43"/>
      <c r="E324" s="43"/>
      <c r="F324" s="43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43"/>
      <c r="E325" s="43"/>
      <c r="F325" s="43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43"/>
      <c r="E326" s="43"/>
      <c r="F326" s="43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43"/>
      <c r="E327" s="43"/>
      <c r="F327" s="43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43"/>
      <c r="E328" s="43"/>
      <c r="F328" s="43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43"/>
      <c r="E329" s="43"/>
      <c r="F329" s="43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43"/>
      <c r="E330" s="43"/>
      <c r="F330" s="43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43"/>
      <c r="E331" s="43"/>
      <c r="F331" s="43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43"/>
      <c r="E332" s="43"/>
      <c r="F332" s="43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43"/>
      <c r="E333" s="43"/>
      <c r="F333" s="43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43"/>
      <c r="E334" s="43"/>
      <c r="F334" s="43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43"/>
      <c r="E335" s="43"/>
      <c r="F335" s="43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43"/>
      <c r="E336" s="43"/>
      <c r="F336" s="43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43"/>
      <c r="E337" s="43"/>
      <c r="F337" s="43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43"/>
      <c r="E338" s="43"/>
      <c r="F338" s="43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43"/>
      <c r="E339" s="43"/>
      <c r="F339" s="43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43"/>
      <c r="E340" s="43"/>
      <c r="F340" s="43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43"/>
      <c r="E341" s="43"/>
      <c r="F341" s="43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43"/>
      <c r="E342" s="43"/>
      <c r="F342" s="43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43"/>
      <c r="E343" s="43"/>
      <c r="F343" s="43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43"/>
      <c r="E344" s="43"/>
      <c r="F344" s="43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43"/>
      <c r="E345" s="43"/>
      <c r="F345" s="43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43"/>
      <c r="E346" s="43"/>
      <c r="F346" s="43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43"/>
      <c r="E347" s="43"/>
      <c r="F347" s="43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43"/>
      <c r="E348" s="43"/>
      <c r="F348" s="43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43"/>
      <c r="E349" s="43"/>
      <c r="F349" s="43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43"/>
      <c r="E350" s="43"/>
      <c r="F350" s="43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43"/>
      <c r="E351" s="43"/>
      <c r="F351" s="43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43"/>
      <c r="E352" s="43"/>
      <c r="F352" s="43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43"/>
      <c r="E353" s="43"/>
      <c r="F353" s="43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43"/>
      <c r="E354" s="43"/>
      <c r="F354" s="43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43"/>
      <c r="E355" s="43"/>
      <c r="F355" s="43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43"/>
      <c r="E356" s="43"/>
      <c r="F356" s="43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43"/>
      <c r="E357" s="43"/>
      <c r="F357" s="43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43"/>
      <c r="E358" s="43"/>
      <c r="F358" s="43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43"/>
      <c r="E359" s="43"/>
      <c r="F359" s="43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43"/>
      <c r="E360" s="43"/>
      <c r="F360" s="43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43"/>
      <c r="E361" s="43"/>
      <c r="F361" s="43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43"/>
      <c r="E362" s="43"/>
      <c r="F362" s="43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43"/>
      <c r="E363" s="43"/>
      <c r="F363" s="43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43"/>
      <c r="E364" s="43"/>
      <c r="F364" s="43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43"/>
      <c r="E365" s="43"/>
      <c r="F365" s="43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43"/>
      <c r="E366" s="43"/>
      <c r="F366" s="43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43"/>
      <c r="E367" s="43"/>
      <c r="F367" s="43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43"/>
      <c r="E368" s="43"/>
      <c r="F368" s="43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43"/>
      <c r="E369" s="43"/>
      <c r="F369" s="43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43"/>
      <c r="E370" s="43"/>
      <c r="F370" s="43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43"/>
      <c r="E371" s="43"/>
      <c r="F371" s="43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43"/>
      <c r="E372" s="43"/>
      <c r="F372" s="43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43"/>
      <c r="E373" s="43"/>
      <c r="F373" s="43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43"/>
      <c r="E374" s="43"/>
      <c r="F374" s="43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43"/>
      <c r="E375" s="43"/>
      <c r="F375" s="43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43"/>
      <c r="E376" s="43"/>
      <c r="F376" s="43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43"/>
      <c r="E377" s="43"/>
      <c r="F377" s="43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43"/>
      <c r="E378" s="43"/>
      <c r="F378" s="43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43"/>
      <c r="E379" s="43"/>
      <c r="F379" s="43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43"/>
      <c r="E380" s="43"/>
      <c r="F380" s="43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43"/>
      <c r="E381" s="43"/>
      <c r="F381" s="43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43"/>
      <c r="E382" s="43"/>
      <c r="F382" s="43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43"/>
      <c r="E383" s="43"/>
      <c r="F383" s="43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43"/>
      <c r="E384" s="43"/>
      <c r="F384" s="43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43"/>
      <c r="E385" s="43"/>
      <c r="F385" s="43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43"/>
      <c r="E386" s="43"/>
      <c r="F386" s="43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43"/>
      <c r="E387" s="43"/>
      <c r="F387" s="43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43"/>
      <c r="E388" s="43"/>
      <c r="F388" s="43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43"/>
      <c r="E389" s="43"/>
      <c r="F389" s="43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43"/>
      <c r="E390" s="43"/>
      <c r="F390" s="43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43"/>
      <c r="E391" s="43"/>
      <c r="F391" s="43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43"/>
      <c r="E392" s="43"/>
      <c r="F392" s="43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43"/>
      <c r="E393" s="43"/>
      <c r="F393" s="43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43"/>
      <c r="E394" s="43"/>
      <c r="F394" s="43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43"/>
      <c r="E395" s="43"/>
      <c r="F395" s="43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43"/>
      <c r="E396" s="43"/>
      <c r="F396" s="43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43"/>
      <c r="E397" s="43"/>
      <c r="F397" s="43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43"/>
      <c r="E398" s="43"/>
      <c r="F398" s="43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43"/>
      <c r="E399" s="43"/>
      <c r="F399" s="43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43"/>
      <c r="E400" s="43"/>
      <c r="F400" s="43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43"/>
      <c r="E401" s="43"/>
      <c r="F401" s="43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43"/>
      <c r="E402" s="43"/>
      <c r="F402" s="43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43"/>
      <c r="E403" s="43"/>
      <c r="F403" s="43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43"/>
      <c r="E404" s="43"/>
      <c r="F404" s="43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43"/>
      <c r="E405" s="43"/>
      <c r="F405" s="43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43"/>
      <c r="E406" s="43"/>
      <c r="F406" s="43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43"/>
      <c r="E407" s="43"/>
      <c r="F407" s="43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43"/>
      <c r="E408" s="43"/>
      <c r="F408" s="43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43"/>
      <c r="E409" s="43"/>
      <c r="F409" s="43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43"/>
      <c r="E410" s="43"/>
      <c r="F410" s="43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43"/>
      <c r="E411" s="43"/>
      <c r="F411" s="43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43"/>
      <c r="E412" s="43"/>
      <c r="F412" s="43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43"/>
      <c r="E413" s="43"/>
      <c r="F413" s="43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43"/>
      <c r="E414" s="43"/>
      <c r="F414" s="43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43"/>
      <c r="E415" s="43"/>
      <c r="F415" s="43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43"/>
      <c r="E416" s="43"/>
      <c r="F416" s="43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43"/>
      <c r="E417" s="43"/>
      <c r="F417" s="43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43"/>
      <c r="E418" s="43"/>
      <c r="F418" s="43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43"/>
      <c r="E419" s="43"/>
      <c r="F419" s="43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43"/>
      <c r="E420" s="43"/>
      <c r="F420" s="43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43"/>
      <c r="E421" s="43"/>
      <c r="F421" s="43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43"/>
      <c r="E422" s="43"/>
      <c r="F422" s="43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43"/>
      <c r="E423" s="43"/>
      <c r="F423" s="43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43"/>
      <c r="E424" s="43"/>
      <c r="F424" s="43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43"/>
      <c r="E425" s="43"/>
      <c r="F425" s="43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43"/>
      <c r="E426" s="43"/>
      <c r="F426" s="43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43"/>
      <c r="E427" s="43"/>
      <c r="F427" s="43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43"/>
      <c r="E428" s="43"/>
      <c r="F428" s="43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43"/>
      <c r="E429" s="43"/>
      <c r="F429" s="43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43"/>
      <c r="E430" s="43"/>
      <c r="F430" s="43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43"/>
      <c r="E431" s="43"/>
      <c r="F431" s="43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43"/>
      <c r="E432" s="43"/>
      <c r="F432" s="43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43"/>
      <c r="E433" s="43"/>
      <c r="F433" s="43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43"/>
      <c r="E434" s="43"/>
      <c r="F434" s="43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43"/>
      <c r="E435" s="43"/>
      <c r="F435" s="43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43"/>
      <c r="E436" s="43"/>
      <c r="F436" s="43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43"/>
      <c r="E437" s="43"/>
      <c r="F437" s="43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43"/>
      <c r="E438" s="43"/>
      <c r="F438" s="43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43"/>
      <c r="E439" s="43"/>
      <c r="F439" s="43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43"/>
      <c r="E440" s="43"/>
      <c r="F440" s="43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43"/>
      <c r="E441" s="43"/>
      <c r="F441" s="43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43"/>
      <c r="E442" s="43"/>
      <c r="F442" s="43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43"/>
      <c r="E443" s="43"/>
      <c r="F443" s="43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43"/>
      <c r="E444" s="43"/>
      <c r="F444" s="43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43"/>
      <c r="E445" s="43"/>
      <c r="F445" s="43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43"/>
      <c r="E446" s="43"/>
      <c r="F446" s="43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43"/>
      <c r="E447" s="43"/>
      <c r="F447" s="43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43"/>
      <c r="E448" s="43"/>
      <c r="F448" s="43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43"/>
      <c r="E449" s="43"/>
      <c r="F449" s="43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43"/>
      <c r="E450" s="43"/>
      <c r="F450" s="43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43"/>
      <c r="E451" s="43"/>
      <c r="F451" s="43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43"/>
      <c r="E452" s="43"/>
      <c r="F452" s="43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43"/>
      <c r="E453" s="43"/>
      <c r="F453" s="43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43"/>
      <c r="E454" s="43"/>
      <c r="F454" s="43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43"/>
      <c r="E455" s="43"/>
      <c r="F455" s="43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43"/>
      <c r="E456" s="43"/>
      <c r="F456" s="43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43"/>
      <c r="E457" s="43"/>
      <c r="F457" s="43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43"/>
      <c r="E458" s="43"/>
      <c r="F458" s="43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43"/>
      <c r="E459" s="43"/>
      <c r="F459" s="43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43"/>
      <c r="E460" s="43"/>
      <c r="F460" s="43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43"/>
      <c r="E461" s="43"/>
      <c r="F461" s="43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43"/>
      <c r="E462" s="43"/>
      <c r="F462" s="43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43"/>
      <c r="E463" s="43"/>
      <c r="F463" s="43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43"/>
      <c r="E464" s="43"/>
      <c r="F464" s="43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43"/>
      <c r="E465" s="43"/>
      <c r="F465" s="43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43"/>
      <c r="E466" s="43"/>
      <c r="F466" s="43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43"/>
      <c r="E467" s="43"/>
      <c r="F467" s="43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43"/>
      <c r="E468" s="43"/>
      <c r="F468" s="43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43"/>
      <c r="E469" s="43"/>
      <c r="F469" s="43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43"/>
      <c r="E470" s="43"/>
      <c r="F470" s="43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43"/>
      <c r="E471" s="43"/>
      <c r="F471" s="43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43"/>
      <c r="E472" s="43"/>
      <c r="F472" s="43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43"/>
      <c r="E473" s="43"/>
      <c r="F473" s="43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43"/>
      <c r="E474" s="43"/>
      <c r="F474" s="43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43"/>
      <c r="E475" s="43"/>
      <c r="F475" s="43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43"/>
      <c r="E476" s="43"/>
      <c r="F476" s="43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43"/>
      <c r="E477" s="43"/>
      <c r="F477" s="43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43"/>
      <c r="E478" s="43"/>
      <c r="F478" s="43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43"/>
      <c r="E479" s="43"/>
      <c r="F479" s="43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43"/>
      <c r="E480" s="43"/>
      <c r="F480" s="43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43"/>
      <c r="E481" s="43"/>
      <c r="F481" s="43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43"/>
      <c r="E482" s="43"/>
      <c r="F482" s="43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43"/>
      <c r="E483" s="43"/>
      <c r="F483" s="43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43"/>
      <c r="E484" s="43"/>
      <c r="F484" s="43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43"/>
      <c r="E485" s="43"/>
      <c r="F485" s="43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43"/>
      <c r="E486" s="43"/>
      <c r="F486" s="43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43"/>
      <c r="E487" s="43"/>
      <c r="F487" s="43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43"/>
      <c r="E488" s="43"/>
      <c r="F488" s="43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43"/>
      <c r="E489" s="43"/>
      <c r="F489" s="43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43"/>
      <c r="E490" s="43"/>
      <c r="F490" s="43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43"/>
      <c r="E491" s="43"/>
      <c r="F491" s="43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43"/>
      <c r="E492" s="43"/>
      <c r="F492" s="43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43"/>
      <c r="E493" s="43"/>
      <c r="F493" s="43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43"/>
      <c r="E494" s="43"/>
      <c r="F494" s="43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43"/>
      <c r="E495" s="43"/>
      <c r="F495" s="43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43"/>
      <c r="E496" s="43"/>
      <c r="F496" s="43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43"/>
      <c r="E497" s="43"/>
      <c r="F497" s="43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43"/>
      <c r="E498" s="43"/>
      <c r="F498" s="43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43"/>
      <c r="E499" s="43"/>
      <c r="F499" s="43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43"/>
      <c r="E500" s="43"/>
      <c r="F500" s="43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43"/>
      <c r="E501" s="43"/>
      <c r="F501" s="43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43"/>
      <c r="E502" s="43"/>
      <c r="F502" s="43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43"/>
      <c r="E503" s="43"/>
      <c r="F503" s="43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43"/>
      <c r="E504" s="43"/>
      <c r="F504" s="43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43"/>
      <c r="E505" s="43"/>
      <c r="F505" s="43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43"/>
      <c r="E506" s="43"/>
      <c r="F506" s="43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43"/>
      <c r="E507" s="43"/>
      <c r="F507" s="43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43"/>
      <c r="E508" s="43"/>
      <c r="F508" s="43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43"/>
      <c r="E509" s="43"/>
      <c r="F509" s="43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43"/>
      <c r="E510" s="43"/>
      <c r="F510" s="43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43"/>
      <c r="E511" s="43"/>
      <c r="F511" s="43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43"/>
      <c r="E512" s="43"/>
      <c r="F512" s="43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43"/>
      <c r="E513" s="43"/>
      <c r="F513" s="43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43"/>
      <c r="E514" s="43"/>
      <c r="F514" s="43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43"/>
      <c r="E515" s="43"/>
      <c r="F515" s="43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</sheetData>
  <autoFilter ref="A1:N54" xr:uid="{00000000-0001-0000-0000-000000000000}"/>
  <hyperlinks>
    <hyperlink ref="C61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45961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DIR FINANCIERO</cp:lastModifiedBy>
  <cp:lastPrinted>2025-01-24T16:07:43Z</cp:lastPrinted>
  <dcterms:created xsi:type="dcterms:W3CDTF">2011-04-20T17:22:00Z</dcterms:created>
  <dcterms:modified xsi:type="dcterms:W3CDTF">2026-01-15T05:23:15Z</dcterms:modified>
</cp:coreProperties>
</file>